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tables/table2.xml" ContentType="application/vnd.openxmlformats-officedocument.spreadsheetml.table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tables/table3.xml" ContentType="application/vnd.openxmlformats-officedocument.spreadsheetml.table+xml"/>
  <Override PartName="/xl/comments3.xml" ContentType="application/vnd.openxmlformats-officedocument.spreadsheetml.comments+xml"/>
  <Override PartName="/xl/drawings/drawing5.xml" ContentType="application/vnd.openxmlformats-officedocument.drawing+xml"/>
  <Override PartName="/xl/tables/table4.xml" ContentType="application/vnd.openxmlformats-officedocument.spreadsheetml.table+xml"/>
  <Override PartName="/xl/comments4.xml" ContentType="application/vnd.openxmlformats-officedocument.spreadsheetml.comments+xml"/>
  <Override PartName="/xl/drawings/drawing6.xml" ContentType="application/vnd.openxmlformats-officedocument.drawing+xml"/>
  <Override PartName="/xl/tables/table5.xml" ContentType="application/vnd.openxmlformats-officedocument.spreadsheetml.table+xml"/>
  <Override PartName="/xl/comments5.xml" ContentType="application/vnd.openxmlformats-officedocument.spreadsheetml.comments+xml"/>
  <Override PartName="/xl/threadedComments/threadedComment1.xml" ContentType="application/vnd.ms-excel.threadedcomments+xml"/>
  <Override PartName="/xl/drawings/drawing7.xml" ContentType="application/vnd.openxmlformats-officedocument.drawing+xml"/>
  <Override PartName="/xl/tables/table6.xml" ContentType="application/vnd.openxmlformats-officedocument.spreadsheetml.table+xml"/>
  <Override PartName="/xl/comments6.xml" ContentType="application/vnd.openxmlformats-officedocument.spreadsheetml.comments+xml"/>
  <Override PartName="/xl/drawings/drawing8.xml" ContentType="application/vnd.openxmlformats-officedocument.drawing+xml"/>
  <Override PartName="/xl/tables/table7.xml" ContentType="application/vnd.openxmlformats-officedocument.spreadsheetml.table+xml"/>
  <Override PartName="/xl/comments7.xml" ContentType="application/vnd.openxmlformats-officedocument.spreadsheetml.comments+xml"/>
  <Override PartName="/xl/drawings/drawing9.xml" ContentType="application/vnd.openxmlformats-officedocument.drawing+xml"/>
  <Override PartName="/xl/tables/table8.xml" ContentType="application/vnd.openxmlformats-officedocument.spreadsheetml.table+xml"/>
  <Override PartName="/xl/comments8.xml" ContentType="application/vnd.openxmlformats-officedocument.spreadsheetml.comments+xml"/>
  <Override PartName="/xl/drawings/drawing10.xml" ContentType="application/vnd.openxmlformats-officedocument.drawing+xml"/>
  <Override PartName="/xl/tables/table9.xml" ContentType="application/vnd.openxmlformats-officedocument.spreadsheetml.table+xml"/>
  <Override PartName="/xl/comments9.xml" ContentType="application/vnd.openxmlformats-officedocument.spreadsheetml.comments+xml"/>
  <Override PartName="/xl/drawings/drawing11.xml" ContentType="application/vnd.openxmlformats-officedocument.drawing+xml"/>
  <Override PartName="/xl/tables/table10.xml" ContentType="application/vnd.openxmlformats-officedocument.spreadsheetml.table+xml"/>
  <Override PartName="/xl/comments10.xml" ContentType="application/vnd.openxmlformats-officedocument.spreadsheetml.comments+xml"/>
  <Override PartName="/xl/drawings/drawing12.xml" ContentType="application/vnd.openxmlformats-officedocument.drawing+xml"/>
  <Override PartName="/xl/tables/table11.xml" ContentType="application/vnd.openxmlformats-officedocument.spreadsheetml.table+xml"/>
  <Override PartName="/xl/comments11.xml" ContentType="application/vnd.openxmlformats-officedocument.spreadsheetml.comments+xml"/>
  <Override PartName="/xl/drawings/drawing13.xml" ContentType="application/vnd.openxmlformats-officedocument.drawing+xml"/>
  <Override PartName="/xl/tables/table12.xml" ContentType="application/vnd.openxmlformats-officedocument.spreadsheetml.table+xml"/>
  <Override PartName="/xl/comments12.xml" ContentType="application/vnd.openxmlformats-officedocument.spreadsheetml.comments+xml"/>
  <Override PartName="/xl/tables/table13.xml" ContentType="application/vnd.openxmlformats-officedocument.spreadsheetml.table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updateLinks="never" codeName="ThisWorkbook"/>
  <mc:AlternateContent xmlns:mc="http://schemas.openxmlformats.org/markup-compatibility/2006">
    <mc:Choice Requires="x15">
      <x15ac:absPath xmlns:x15ac="http://schemas.microsoft.com/office/spreadsheetml/2010/11/ac" url="C:\Users\Fidan\Downloads\"/>
    </mc:Choice>
  </mc:AlternateContent>
  <xr:revisionPtr revIDLastSave="0" documentId="13_ncr:1_{9DC8747C-28C9-4AF2-92FE-76FB044F9728}" xr6:coauthVersionLast="47" xr6:coauthVersionMax="47" xr10:uidLastSave="{00000000-0000-0000-0000-000000000000}"/>
  <bookViews>
    <workbookView xWindow="-120" yWindow="-120" windowWidth="38640" windowHeight="15720" activeTab="1" xr2:uid="{00000000-000D-0000-FFFF-FFFF00000000}"/>
  </bookViews>
  <sheets>
    <sheet name="1a_Payment_Schedule" sheetId="30" r:id="rId1"/>
    <sheet name="2a_Request for payment" sheetId="29" r:id="rId2"/>
    <sheet name="3a. BudgetvsExpenditures" sheetId="26" r:id="rId3"/>
    <sheet name="1.Jan" sheetId="1" r:id="rId4"/>
    <sheet name="2.Feb" sheetId="14" r:id="rId5"/>
    <sheet name="3.March" sheetId="16" r:id="rId6"/>
    <sheet name="4.Apr" sheetId="17" r:id="rId7"/>
    <sheet name="5.May" sheetId="18" r:id="rId8"/>
    <sheet name="6.June" sheetId="19" r:id="rId9"/>
    <sheet name="7.Jul" sheetId="20" r:id="rId10"/>
    <sheet name="8.Aug" sheetId="21" r:id="rId11"/>
    <sheet name="9.Sep" sheetId="22" r:id="rId12"/>
    <sheet name="10.Oct" sheetId="23" r:id="rId13"/>
    <sheet name="11.Nov" sheetId="24" r:id="rId14"/>
    <sheet name="12.Dec" sheetId="25" r:id="rId15"/>
    <sheet name="13. In-Kind" sheetId="28" r:id="rId16"/>
    <sheet name="Auth Form" sheetId="9" state="hidden" r:id="rId17"/>
  </sheets>
  <definedNames>
    <definedName name="Date" localSheetId="12">February[Date of Invoice:]</definedName>
    <definedName name="Date" localSheetId="13">February[Date of Invoice:]</definedName>
    <definedName name="Date" localSheetId="14">February[Date of Invoice:]</definedName>
    <definedName name="Date" localSheetId="15">February[Date of Invoice:]</definedName>
    <definedName name="Date" localSheetId="4">February[Date of Invoice:]</definedName>
    <definedName name="Date" localSheetId="5">February[Date of Invoice:]</definedName>
    <definedName name="Date" localSheetId="6">February[Date of Invoice:]</definedName>
    <definedName name="Date" localSheetId="7">February[Date of Invoice:]</definedName>
    <definedName name="Date" localSheetId="8">February[Date of Invoice:]</definedName>
    <definedName name="Date" localSheetId="9">February[Date of Invoice:]</definedName>
    <definedName name="Date" localSheetId="10">February[Date of Invoice:]</definedName>
    <definedName name="Date" localSheetId="11">February[Date of Invoice:]</definedName>
    <definedName name="Date">January[Date of Invoice:]</definedName>
    <definedName name="PaidDate" localSheetId="12">February[Paid Date:]</definedName>
    <definedName name="PaidDate" localSheetId="13">February[Paid Date:]</definedName>
    <definedName name="PaidDate" localSheetId="14">February[Paid Date:]</definedName>
    <definedName name="PaidDate" localSheetId="15">February[Paid Date:]</definedName>
    <definedName name="PaidDate" localSheetId="4">February[Paid Date:]</definedName>
    <definedName name="PaidDate" localSheetId="5">February[Paid Date:]</definedName>
    <definedName name="PaidDate" localSheetId="6">February[Paid Date:]</definedName>
    <definedName name="PaidDate" localSheetId="7">February[Paid Date:]</definedName>
    <definedName name="PaidDate" localSheetId="8">February[Paid Date:]</definedName>
    <definedName name="PaidDate" localSheetId="9">February[Paid Date:]</definedName>
    <definedName name="PaidDate" localSheetId="10">February[Paid Date:]</definedName>
    <definedName name="PaidDate" localSheetId="11">February[Paid Date:]</definedName>
    <definedName name="PaidDate">January[Paid Date:]</definedName>
    <definedName name="_xlnm.Print_Area" localSheetId="12">'10.Oct'!$A$1:$I$30</definedName>
    <definedName name="_xlnm.Print_Area" localSheetId="13">'11.Nov'!$A$1:$I$30</definedName>
    <definedName name="_xlnm.Print_Area" localSheetId="14">'12.Dec'!$A$1:$I$30</definedName>
    <definedName name="_xlnm.Print_Area" localSheetId="15">'13. In-Kind'!$A$1:$J$24</definedName>
    <definedName name="_xlnm.Print_Area" localSheetId="4">'2.Feb'!$A$1:$I$30</definedName>
    <definedName name="_xlnm.Print_Area" localSheetId="5">'3.March'!$A$1:$I$30</definedName>
    <definedName name="_xlnm.Print_Area" localSheetId="6">'4.Apr'!$A$1:$I$30</definedName>
    <definedName name="_xlnm.Print_Area" localSheetId="7">'5.May'!$A$1:$I$30</definedName>
    <definedName name="_xlnm.Print_Area" localSheetId="8">'6.June'!$A$1:$I$31</definedName>
    <definedName name="_xlnm.Print_Area" localSheetId="9">'7.Jul'!$A$1:$I$30</definedName>
    <definedName name="_xlnm.Print_Area" localSheetId="10">'8.Aug'!$A$1:$I$30</definedName>
    <definedName name="_xlnm.Print_Area" localSheetId="11">'9.Sep'!$A$1:$I$30</definedName>
    <definedName name="_xlnm.Print_Titles" localSheetId="3">'1.Jan'!$9:$9</definedName>
    <definedName name="_xlnm.Print_Titles" localSheetId="12">'10.Oct'!$9:$9</definedName>
    <definedName name="_xlnm.Print_Titles" localSheetId="13">'11.Nov'!$9:$9</definedName>
    <definedName name="_xlnm.Print_Titles" localSheetId="14">'12.Dec'!$9:$9</definedName>
    <definedName name="_xlnm.Print_Titles" localSheetId="15">'13. In-Kind'!$8:$8</definedName>
    <definedName name="_xlnm.Print_Titles" localSheetId="4">'2.Feb'!$9:$9</definedName>
    <definedName name="_xlnm.Print_Titles" localSheetId="5">'3.March'!$9:$9</definedName>
    <definedName name="_xlnm.Print_Titles" localSheetId="2">'3a. BudgetvsExpenditures'!$6:$7</definedName>
    <definedName name="_xlnm.Print_Titles" localSheetId="6">'4.Apr'!$9:$9</definedName>
    <definedName name="_xlnm.Print_Titles" localSheetId="7">'5.May'!$9:$9</definedName>
    <definedName name="_xlnm.Print_Titles" localSheetId="8">'6.June'!$9:$9</definedName>
    <definedName name="_xlnm.Print_Titles" localSheetId="9">'7.Jul'!$9:$9</definedName>
    <definedName name="_xlnm.Print_Titles" localSheetId="10">'8.Aug'!$9:$9</definedName>
    <definedName name="_xlnm.Print_Titles" localSheetId="11">'9.Sep'!$9:$9</definedName>
    <definedName name="TransNo" localSheetId="12">February[Trans No]</definedName>
    <definedName name="TransNo" localSheetId="13">February[Trans No]</definedName>
    <definedName name="TransNo" localSheetId="14">February[Trans No]</definedName>
    <definedName name="TransNo" localSheetId="15">February[Trans No]</definedName>
    <definedName name="TransNo" localSheetId="4">February[Trans No]</definedName>
    <definedName name="TransNo" localSheetId="5">February[Trans No]</definedName>
    <definedName name="TransNo" localSheetId="6">February[Trans No]</definedName>
    <definedName name="TransNo" localSheetId="7">February[Trans No]</definedName>
    <definedName name="TransNo" localSheetId="8">February[Trans No]</definedName>
    <definedName name="TransNo" localSheetId="9">February[Trans No]</definedName>
    <definedName name="TransNo" localSheetId="10">February[Trans No]</definedName>
    <definedName name="TransNo" localSheetId="11">February[Trans No]</definedName>
    <definedName name="TransNo">January[Trans No]</definedName>
    <definedName name="VoucherNo">#REF!</definedName>
    <definedName name="Z_913EDF2B_D796_4451_9DB9_A902841B443B_.wvu.PrintArea" localSheetId="2" hidden="1">'3a. BudgetvsExpenditures'!$B$6:$V$47</definedName>
    <definedName name="Z_F1BDF3DC_3A5A_4306_8C8E_CE2E405ED839_.wvu.PrintArea" localSheetId="2" hidden="1">'3a. BudgetvsExpenditures'!$B$6:$V$47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6" i="26" l="1"/>
  <c r="K36" i="26"/>
  <c r="L36" i="26"/>
  <c r="M36" i="26"/>
  <c r="N36" i="26"/>
  <c r="O36" i="26"/>
  <c r="P36" i="26"/>
  <c r="Q36" i="26"/>
  <c r="R36" i="26"/>
  <c r="S36" i="26"/>
  <c r="J30" i="26"/>
  <c r="K30" i="26"/>
  <c r="L30" i="26"/>
  <c r="M30" i="26"/>
  <c r="N30" i="26"/>
  <c r="O30" i="26"/>
  <c r="P30" i="26"/>
  <c r="Q30" i="26"/>
  <c r="R30" i="26"/>
  <c r="S30" i="26"/>
  <c r="I30" i="26"/>
  <c r="J24" i="26"/>
  <c r="K24" i="26"/>
  <c r="L24" i="26"/>
  <c r="M24" i="26"/>
  <c r="N24" i="26"/>
  <c r="O24" i="26"/>
  <c r="P24" i="26"/>
  <c r="Q24" i="26"/>
  <c r="R24" i="26"/>
  <c r="S24" i="26"/>
  <c r="I24" i="26"/>
  <c r="J19" i="26"/>
  <c r="K19" i="26"/>
  <c r="L19" i="26"/>
  <c r="M19" i="26"/>
  <c r="N19" i="26"/>
  <c r="O19" i="26"/>
  <c r="P19" i="26"/>
  <c r="Q19" i="26"/>
  <c r="R19" i="26"/>
  <c r="S19" i="26"/>
  <c r="I19" i="26"/>
  <c r="H32" i="26"/>
  <c r="I32" i="26"/>
  <c r="J32" i="26"/>
  <c r="K32" i="26"/>
  <c r="L32" i="26"/>
  <c r="M32" i="26"/>
  <c r="N32" i="26"/>
  <c r="O32" i="26"/>
  <c r="P32" i="26"/>
  <c r="Q32" i="26"/>
  <c r="R32" i="26"/>
  <c r="S32" i="26"/>
  <c r="H33" i="26"/>
  <c r="T33" i="26" s="1"/>
  <c r="U33" i="26" s="1"/>
  <c r="I33" i="26"/>
  <c r="J33" i="26"/>
  <c r="K33" i="26"/>
  <c r="L33" i="26"/>
  <c r="M33" i="26"/>
  <c r="N33" i="26"/>
  <c r="O33" i="26"/>
  <c r="P33" i="26"/>
  <c r="Q33" i="26"/>
  <c r="R33" i="26"/>
  <c r="S33" i="26"/>
  <c r="H34" i="26"/>
  <c r="T34" i="26" s="1"/>
  <c r="U34" i="26" s="1"/>
  <c r="I34" i="26"/>
  <c r="J34" i="26"/>
  <c r="K34" i="26"/>
  <c r="L34" i="26"/>
  <c r="M34" i="26"/>
  <c r="N34" i="26"/>
  <c r="O34" i="26"/>
  <c r="P34" i="26"/>
  <c r="Q34" i="26"/>
  <c r="R34" i="26"/>
  <c r="S34" i="26"/>
  <c r="H26" i="26"/>
  <c r="T26" i="26" s="1"/>
  <c r="I26" i="26"/>
  <c r="J26" i="26"/>
  <c r="K26" i="26"/>
  <c r="L26" i="26"/>
  <c r="M26" i="26"/>
  <c r="N26" i="26"/>
  <c r="O26" i="26"/>
  <c r="P26" i="26"/>
  <c r="Q26" i="26"/>
  <c r="R26" i="26"/>
  <c r="S26" i="26"/>
  <c r="H27" i="26"/>
  <c r="T27" i="26" s="1"/>
  <c r="U27" i="26" s="1"/>
  <c r="I27" i="26"/>
  <c r="J27" i="26"/>
  <c r="K27" i="26"/>
  <c r="L27" i="26"/>
  <c r="M27" i="26"/>
  <c r="N27" i="26"/>
  <c r="O27" i="26"/>
  <c r="P27" i="26"/>
  <c r="Q27" i="26"/>
  <c r="R27" i="26"/>
  <c r="S27" i="26"/>
  <c r="H28" i="26"/>
  <c r="T28" i="26" s="1"/>
  <c r="V28" i="26" s="1"/>
  <c r="I28" i="26"/>
  <c r="J28" i="26"/>
  <c r="K28" i="26"/>
  <c r="L28" i="26"/>
  <c r="M28" i="26"/>
  <c r="N28" i="26"/>
  <c r="O28" i="26"/>
  <c r="P28" i="26"/>
  <c r="Q28" i="26"/>
  <c r="R28" i="26"/>
  <c r="S28" i="26"/>
  <c r="H21" i="26"/>
  <c r="I21" i="26"/>
  <c r="J21" i="26"/>
  <c r="K21" i="26"/>
  <c r="L21" i="26"/>
  <c r="M21" i="26"/>
  <c r="N21" i="26"/>
  <c r="O21" i="26"/>
  <c r="P21" i="26"/>
  <c r="Q21" i="26"/>
  <c r="R21" i="26"/>
  <c r="S21" i="26"/>
  <c r="H22" i="26"/>
  <c r="T22" i="26" s="1"/>
  <c r="U22" i="26" s="1"/>
  <c r="I22" i="26"/>
  <c r="J22" i="26"/>
  <c r="K22" i="26"/>
  <c r="L22" i="26"/>
  <c r="M22" i="26"/>
  <c r="N22" i="26"/>
  <c r="O22" i="26"/>
  <c r="P22" i="26"/>
  <c r="Q22" i="26"/>
  <c r="R22" i="26"/>
  <c r="S22" i="26"/>
  <c r="I15" i="26"/>
  <c r="J15" i="26"/>
  <c r="K15" i="26"/>
  <c r="L15" i="26"/>
  <c r="M15" i="26"/>
  <c r="N15" i="26"/>
  <c r="O15" i="26"/>
  <c r="P15" i="26"/>
  <c r="Q15" i="26"/>
  <c r="R15" i="26"/>
  <c r="S15" i="26"/>
  <c r="I16" i="26"/>
  <c r="J16" i="26"/>
  <c r="K16" i="26"/>
  <c r="L16" i="26"/>
  <c r="M16" i="26"/>
  <c r="N16" i="26"/>
  <c r="O16" i="26"/>
  <c r="P16" i="26"/>
  <c r="Q16" i="26"/>
  <c r="R16" i="26"/>
  <c r="S16" i="26"/>
  <c r="I17" i="26"/>
  <c r="J17" i="26"/>
  <c r="K17" i="26"/>
  <c r="L17" i="26"/>
  <c r="M17" i="26"/>
  <c r="N17" i="26"/>
  <c r="O17" i="26"/>
  <c r="P17" i="26"/>
  <c r="Q17" i="26"/>
  <c r="R17" i="26"/>
  <c r="S17" i="26"/>
  <c r="J10" i="26"/>
  <c r="K10" i="26"/>
  <c r="L10" i="26"/>
  <c r="M10" i="26"/>
  <c r="N10" i="26"/>
  <c r="O10" i="26"/>
  <c r="P10" i="26"/>
  <c r="Q10" i="26"/>
  <c r="R10" i="26"/>
  <c r="S10" i="26"/>
  <c r="J11" i="26"/>
  <c r="K11" i="26"/>
  <c r="L11" i="26"/>
  <c r="M11" i="26"/>
  <c r="N11" i="26"/>
  <c r="O11" i="26"/>
  <c r="P11" i="26"/>
  <c r="Q11" i="26"/>
  <c r="R11" i="26"/>
  <c r="S11" i="26"/>
  <c r="J12" i="26"/>
  <c r="K12" i="26"/>
  <c r="L12" i="26"/>
  <c r="M12" i="26"/>
  <c r="N12" i="26"/>
  <c r="O12" i="26"/>
  <c r="P12" i="26"/>
  <c r="Q12" i="26"/>
  <c r="R12" i="26"/>
  <c r="S12" i="26"/>
  <c r="I10" i="26"/>
  <c r="I11" i="26"/>
  <c r="I12" i="26"/>
  <c r="H35" i="26"/>
  <c r="T35" i="26" s="1"/>
  <c r="H15" i="26"/>
  <c r="T15" i="26" s="1"/>
  <c r="H16" i="26"/>
  <c r="T16" i="26" s="1"/>
  <c r="H17" i="26"/>
  <c r="T17" i="26" s="1"/>
  <c r="H10" i="26"/>
  <c r="T10" i="26" s="1"/>
  <c r="H11" i="26"/>
  <c r="T11" i="26" s="1"/>
  <c r="H12" i="26"/>
  <c r="T12" i="26" s="1"/>
  <c r="V12" i="26" s="1"/>
  <c r="F33" i="26"/>
  <c r="F34" i="26"/>
  <c r="F35" i="26"/>
  <c r="F30" i="26"/>
  <c r="F24" i="26"/>
  <c r="F19" i="26"/>
  <c r="F26" i="26"/>
  <c r="F27" i="26"/>
  <c r="F28" i="26"/>
  <c r="F21" i="26"/>
  <c r="F22" i="26"/>
  <c r="F15" i="26"/>
  <c r="F16" i="26"/>
  <c r="F17" i="26"/>
  <c r="F10" i="26"/>
  <c r="F11" i="26"/>
  <c r="F42" i="26"/>
  <c r="H42" i="26"/>
  <c r="I42" i="26"/>
  <c r="J42" i="26"/>
  <c r="K42" i="26"/>
  <c r="L42" i="26"/>
  <c r="M42" i="26"/>
  <c r="N42" i="26"/>
  <c r="O42" i="26"/>
  <c r="P42" i="26"/>
  <c r="Q42" i="26"/>
  <c r="R42" i="26"/>
  <c r="S42" i="26"/>
  <c r="F43" i="26"/>
  <c r="H43" i="26"/>
  <c r="I43" i="26"/>
  <c r="J43" i="26"/>
  <c r="K43" i="26"/>
  <c r="L43" i="26"/>
  <c r="M43" i="26"/>
  <c r="N43" i="26"/>
  <c r="O43" i="26"/>
  <c r="P43" i="26"/>
  <c r="Q43" i="26"/>
  <c r="R43" i="26"/>
  <c r="S43" i="26"/>
  <c r="F44" i="26"/>
  <c r="H44" i="26"/>
  <c r="I44" i="26"/>
  <c r="J44" i="26"/>
  <c r="K44" i="26"/>
  <c r="L44" i="26"/>
  <c r="M44" i="26"/>
  <c r="N44" i="26"/>
  <c r="O44" i="26"/>
  <c r="P44" i="26"/>
  <c r="Q44" i="26"/>
  <c r="R44" i="26"/>
  <c r="S44" i="26"/>
  <c r="F45" i="26"/>
  <c r="H45" i="26"/>
  <c r="I45" i="26"/>
  <c r="J45" i="26"/>
  <c r="K45" i="26"/>
  <c r="L45" i="26"/>
  <c r="M45" i="26"/>
  <c r="N45" i="26"/>
  <c r="O45" i="26"/>
  <c r="P45" i="26"/>
  <c r="Q45" i="26"/>
  <c r="R45" i="26"/>
  <c r="S45" i="26"/>
  <c r="S29" i="26"/>
  <c r="R29" i="26"/>
  <c r="Q29" i="26"/>
  <c r="P29" i="26"/>
  <c r="O29" i="26"/>
  <c r="N29" i="26"/>
  <c r="M29" i="26"/>
  <c r="L29" i="26"/>
  <c r="K29" i="26"/>
  <c r="J29" i="26"/>
  <c r="I29" i="26"/>
  <c r="H29" i="26"/>
  <c r="S35" i="26"/>
  <c r="R35" i="26"/>
  <c r="Q35" i="26"/>
  <c r="P35" i="26"/>
  <c r="O35" i="26"/>
  <c r="N35" i="26"/>
  <c r="M35" i="26"/>
  <c r="L35" i="26"/>
  <c r="K35" i="26"/>
  <c r="J35" i="26"/>
  <c r="I35" i="26"/>
  <c r="S41" i="26"/>
  <c r="R41" i="26"/>
  <c r="Q41" i="26"/>
  <c r="P41" i="26"/>
  <c r="O41" i="26"/>
  <c r="N41" i="26"/>
  <c r="M41" i="26"/>
  <c r="L41" i="26"/>
  <c r="K41" i="26"/>
  <c r="J41" i="26"/>
  <c r="I41" i="26"/>
  <c r="H41" i="26"/>
  <c r="S40" i="26"/>
  <c r="R40" i="26"/>
  <c r="Q40" i="26"/>
  <c r="P40" i="26"/>
  <c r="O40" i="26"/>
  <c r="N40" i="26"/>
  <c r="M40" i="26"/>
  <c r="L40" i="26"/>
  <c r="K40" i="26"/>
  <c r="J40" i="26"/>
  <c r="I40" i="26"/>
  <c r="H40" i="26"/>
  <c r="S39" i="26"/>
  <c r="R39" i="26"/>
  <c r="Q39" i="26"/>
  <c r="P39" i="26"/>
  <c r="O39" i="26"/>
  <c r="N39" i="26"/>
  <c r="M39" i="26"/>
  <c r="L39" i="26"/>
  <c r="K39" i="26"/>
  <c r="J39" i="26"/>
  <c r="I39" i="26"/>
  <c r="H39" i="26"/>
  <c r="S38" i="26"/>
  <c r="R38" i="26"/>
  <c r="Q38" i="26"/>
  <c r="P38" i="26"/>
  <c r="O38" i="26"/>
  <c r="N38" i="26"/>
  <c r="M38" i="26"/>
  <c r="L38" i="26"/>
  <c r="K38" i="26"/>
  <c r="J38" i="26"/>
  <c r="I38" i="26"/>
  <c r="H38" i="26"/>
  <c r="S23" i="26"/>
  <c r="R23" i="26"/>
  <c r="Q23" i="26"/>
  <c r="P23" i="26"/>
  <c r="O23" i="26"/>
  <c r="N23" i="26"/>
  <c r="M23" i="26"/>
  <c r="L23" i="26"/>
  <c r="K23" i="26"/>
  <c r="J23" i="26"/>
  <c r="I23" i="26"/>
  <c r="H23" i="26"/>
  <c r="S18" i="26"/>
  <c r="R18" i="26"/>
  <c r="Q18" i="26"/>
  <c r="P18" i="26"/>
  <c r="O18" i="26"/>
  <c r="N18" i="26"/>
  <c r="M18" i="26"/>
  <c r="L18" i="26"/>
  <c r="K18" i="26"/>
  <c r="J18" i="26"/>
  <c r="I18" i="26"/>
  <c r="H18" i="26"/>
  <c r="S9" i="26"/>
  <c r="R9" i="26"/>
  <c r="Q9" i="26"/>
  <c r="P9" i="26"/>
  <c r="O9" i="26"/>
  <c r="N9" i="26"/>
  <c r="M9" i="26"/>
  <c r="L9" i="26"/>
  <c r="K9" i="26"/>
  <c r="J9" i="26"/>
  <c r="I9" i="26"/>
  <c r="H24" i="26" l="1"/>
  <c r="T21" i="26"/>
  <c r="U21" i="26" s="1"/>
  <c r="V35" i="26"/>
  <c r="U35" i="26"/>
  <c r="U11" i="26"/>
  <c r="V11" i="26"/>
  <c r="U10" i="26"/>
  <c r="V10" i="26"/>
  <c r="V17" i="26"/>
  <c r="U17" i="26"/>
  <c r="U16" i="26"/>
  <c r="V16" i="26"/>
  <c r="U26" i="26"/>
  <c r="U15" i="26"/>
  <c r="H19" i="26"/>
  <c r="H30" i="26"/>
  <c r="U12" i="26"/>
  <c r="V34" i="26"/>
  <c r="V33" i="26"/>
  <c r="U28" i="26"/>
  <c r="V27" i="26"/>
  <c r="V26" i="26"/>
  <c r="V22" i="26"/>
  <c r="V15" i="26"/>
  <c r="T42" i="26"/>
  <c r="V42" i="26" s="1"/>
  <c r="T45" i="26"/>
  <c r="V45" i="26" s="1"/>
  <c r="T43" i="26"/>
  <c r="U43" i="26" s="1"/>
  <c r="T44" i="26"/>
  <c r="V44" i="26" s="1"/>
  <c r="H46" i="26"/>
  <c r="P46" i="26"/>
  <c r="S46" i="26"/>
  <c r="N46" i="26"/>
  <c r="R46" i="26"/>
  <c r="O46" i="26"/>
  <c r="L46" i="26"/>
  <c r="L13" i="26"/>
  <c r="K46" i="26"/>
  <c r="J46" i="26"/>
  <c r="I36" i="26"/>
  <c r="I46" i="26"/>
  <c r="I13" i="26"/>
  <c r="H36" i="26"/>
  <c r="M13" i="26"/>
  <c r="M46" i="26"/>
  <c r="N13" i="26"/>
  <c r="P13" i="26"/>
  <c r="R13" i="26"/>
  <c r="O13" i="26"/>
  <c r="J13" i="26"/>
  <c r="K13" i="26"/>
  <c r="S13" i="26"/>
  <c r="C4" i="26"/>
  <c r="C3" i="26"/>
  <c r="C2" i="26"/>
  <c r="C16" i="30"/>
  <c r="C21" i="29" s="1"/>
  <c r="H9" i="26"/>
  <c r="H13" i="26" s="1"/>
  <c r="V21" i="26" l="1"/>
  <c r="U42" i="26"/>
  <c r="V43" i="26"/>
  <c r="U45" i="26"/>
  <c r="U44" i="26"/>
  <c r="R47" i="26"/>
  <c r="P47" i="26"/>
  <c r="O47" i="26"/>
  <c r="L47" i="26"/>
  <c r="S47" i="26"/>
  <c r="H47" i="26"/>
  <c r="N47" i="26"/>
  <c r="M47" i="26"/>
  <c r="K47" i="26"/>
  <c r="J47" i="26"/>
  <c r="I47" i="26"/>
  <c r="Q13" i="26"/>
  <c r="Q46" i="26"/>
  <c r="T40" i="26"/>
  <c r="T41" i="26"/>
  <c r="T29" i="26"/>
  <c r="T30" i="26" s="1"/>
  <c r="T23" i="26"/>
  <c r="T24" i="26" s="1"/>
  <c r="T32" i="26"/>
  <c r="T38" i="26"/>
  <c r="T18" i="26"/>
  <c r="T19" i="26" s="1"/>
  <c r="T39" i="26"/>
  <c r="T9" i="26"/>
  <c r="J19" i="28"/>
  <c r="I3" i="28"/>
  <c r="I2" i="28"/>
  <c r="F41" i="26"/>
  <c r="F40" i="26"/>
  <c r="F39" i="26"/>
  <c r="F38" i="26"/>
  <c r="F32" i="26"/>
  <c r="F29" i="26"/>
  <c r="F23" i="26"/>
  <c r="F18" i="26"/>
  <c r="F12" i="26"/>
  <c r="F9" i="26"/>
  <c r="I18" i="25"/>
  <c r="H4" i="25"/>
  <c r="H3" i="25"/>
  <c r="I18" i="24"/>
  <c r="H4" i="24"/>
  <c r="H3" i="24"/>
  <c r="I18" i="23"/>
  <c r="H4" i="23"/>
  <c r="H3" i="23"/>
  <c r="I18" i="22"/>
  <c r="H4" i="22"/>
  <c r="H3" i="22"/>
  <c r="I18" i="21"/>
  <c r="H4" i="21"/>
  <c r="H3" i="21"/>
  <c r="I18" i="20"/>
  <c r="H4" i="20"/>
  <c r="H3" i="20"/>
  <c r="I18" i="19"/>
  <c r="H4" i="19"/>
  <c r="H3" i="19"/>
  <c r="I18" i="18"/>
  <c r="H4" i="18"/>
  <c r="H3" i="18"/>
  <c r="I18" i="17"/>
  <c r="H4" i="17"/>
  <c r="H3" i="17"/>
  <c r="I18" i="16"/>
  <c r="H4" i="16"/>
  <c r="H3" i="16"/>
  <c r="I17" i="14"/>
  <c r="H4" i="14"/>
  <c r="H3" i="14"/>
  <c r="H4" i="1"/>
  <c r="H3" i="1"/>
  <c r="T46" i="26" l="1"/>
  <c r="V40" i="26"/>
  <c r="V38" i="26"/>
  <c r="V29" i="26"/>
  <c r="V32" i="26"/>
  <c r="V41" i="26"/>
  <c r="V18" i="26"/>
  <c r="V23" i="26"/>
  <c r="V9" i="26"/>
  <c r="U39" i="26"/>
  <c r="V39" i="26"/>
  <c r="Q47" i="26"/>
  <c r="T36" i="26"/>
  <c r="U23" i="26"/>
  <c r="U24" i="26" s="1"/>
  <c r="H5" i="24"/>
  <c r="H5" i="23"/>
  <c r="H5" i="22"/>
  <c r="H5" i="16"/>
  <c r="U18" i="26"/>
  <c r="U19" i="26" s="1"/>
  <c r="U29" i="26"/>
  <c r="U30" i="26" s="1"/>
  <c r="U38" i="26"/>
  <c r="U32" i="26"/>
  <c r="U41" i="26"/>
  <c r="U40" i="26"/>
  <c r="I4" i="28"/>
  <c r="H5" i="21"/>
  <c r="H5" i="18"/>
  <c r="H5" i="14"/>
  <c r="T13" i="26"/>
  <c r="U9" i="26"/>
  <c r="H5" i="20"/>
  <c r="H5" i="17"/>
  <c r="H5" i="1"/>
  <c r="H7" i="1" s="1"/>
  <c r="H5" i="25"/>
  <c r="H5" i="19"/>
  <c r="F13" i="26"/>
  <c r="F46" i="26"/>
  <c r="F36" i="26"/>
  <c r="U46" i="26" l="1"/>
  <c r="U36" i="26"/>
  <c r="H7" i="14"/>
  <c r="H7" i="16" s="1"/>
  <c r="H7" i="17" s="1"/>
  <c r="H7" i="18" s="1"/>
  <c r="H7" i="19" s="1"/>
  <c r="H7" i="20" s="1"/>
  <c r="H7" i="21" s="1"/>
  <c r="H7" i="22" s="1"/>
  <c r="H7" i="23" s="1"/>
  <c r="H7" i="24" s="1"/>
  <c r="H7" i="25" s="1"/>
  <c r="U13" i="26"/>
  <c r="T47" i="26"/>
  <c r="F47" i="26"/>
  <c r="C17" i="29" s="1"/>
  <c r="F26" i="9"/>
  <c r="A28" i="9"/>
  <c r="A30" i="9"/>
  <c r="A32" i="9"/>
  <c r="A6" i="9"/>
  <c r="C6" i="9"/>
  <c r="H6" i="9"/>
  <c r="I18" i="1"/>
  <c r="I51" i="9"/>
  <c r="A8" i="9"/>
  <c r="C19" i="29" l="1"/>
  <c r="C23" i="29" s="1" a="1"/>
  <c r="C23" i="29" s="1"/>
  <c r="V47" i="26"/>
  <c r="U47" i="26"/>
  <c r="I6" i="2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Fidan Cerkini</author>
  </authors>
  <commentList>
    <comment ref="H6" authorId="0" shapeId="0" xr:uid="{10848FC6-9988-490A-B5C1-7201AB0D795C}">
      <text>
        <r>
          <rPr>
            <b/>
            <sz val="9"/>
            <color indexed="81"/>
            <rFont val="Tahoma"/>
            <family val="2"/>
          </rPr>
          <t>Fidan Cerkini:</t>
        </r>
        <r>
          <rPr>
            <sz val="9"/>
            <color indexed="81"/>
            <rFont val="Tahoma"/>
            <family val="2"/>
          </rPr>
          <t xml:space="preserve">
Shkruani shumën e Pranuar këtu.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Fidan Cerkini</author>
  </authors>
  <commentList>
    <comment ref="H6" authorId="0" shapeId="0" xr:uid="{1780E78E-8585-47A0-8BA4-3BB2EB673C00}">
      <text>
        <r>
          <rPr>
            <b/>
            <sz val="9"/>
            <color indexed="81"/>
            <rFont val="Tahoma"/>
            <family val="2"/>
          </rPr>
          <t>Fidan Cerkini:</t>
        </r>
        <r>
          <rPr>
            <sz val="9"/>
            <color indexed="81"/>
            <rFont val="Tahoma"/>
            <family val="2"/>
          </rPr>
          <t xml:space="preserve">
Shkruani shumën e Pranuar këtu.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Fidan Cerkini</author>
  </authors>
  <commentList>
    <comment ref="H6" authorId="0" shapeId="0" xr:uid="{399DE334-952E-4852-8E36-390329434194}">
      <text>
        <r>
          <rPr>
            <b/>
            <sz val="9"/>
            <color indexed="81"/>
            <rFont val="Tahoma"/>
            <family val="2"/>
          </rPr>
          <t>Fidan Cerkini:</t>
        </r>
        <r>
          <rPr>
            <sz val="9"/>
            <color indexed="81"/>
            <rFont val="Tahoma"/>
            <family val="2"/>
          </rPr>
          <t xml:space="preserve">
Shkruani shumën e Pranuar këtu.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Fidan Cerkini</author>
  </authors>
  <commentList>
    <comment ref="H6" authorId="0" shapeId="0" xr:uid="{414A8E2E-7991-4C3D-BCA0-80A3EE627183}">
      <text>
        <r>
          <rPr>
            <b/>
            <sz val="9"/>
            <color indexed="81"/>
            <rFont val="Tahoma"/>
            <family val="2"/>
          </rPr>
          <t>Fidan Cerkini:</t>
        </r>
        <r>
          <rPr>
            <sz val="9"/>
            <color indexed="81"/>
            <rFont val="Tahoma"/>
            <family val="2"/>
          </rPr>
          <t xml:space="preserve">
Shkruani shumën e Pranuar këtu.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Fidan Cerkini</author>
    <author>tc={54AD8719-5D6A-495D-832C-A89F5E1FAE9E}</author>
  </authors>
  <commentList>
    <comment ref="H6" authorId="0" shapeId="0" xr:uid="{5301519C-AC57-418B-B57F-7302D1A25985}">
      <text>
        <r>
          <rPr>
            <b/>
            <sz val="9"/>
            <color indexed="81"/>
            <rFont val="Tahoma"/>
            <family val="2"/>
          </rPr>
          <t>Fidan Cerkini:</t>
        </r>
        <r>
          <rPr>
            <sz val="9"/>
            <color indexed="81"/>
            <rFont val="Tahoma"/>
            <family val="2"/>
          </rPr>
          <t xml:space="preserve">
Shkruani shumën e Pranuar këtu.</t>
        </r>
      </text>
    </comment>
    <comment ref="I18" authorId="1" shapeId="0" xr:uid="{54AD8719-5D6A-495D-832C-A89F5E1FAE9E}">
      <text>
        <t>[Threaded comment]
Your version of Excel allows you to read this threaded comment; however, any edits to it will get removed if the file is opened in a newer version of Excel. Learn more: https://go.microsoft.com/fwlink/?linkid=870924
Comment:
    Shto Rreshta vetem brenda Tabeles.</t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Fidan Cerkini</author>
  </authors>
  <commentList>
    <comment ref="H6" authorId="0" shapeId="0" xr:uid="{2766B2B7-B862-45F8-B30D-75B6F25292CF}">
      <text>
        <r>
          <rPr>
            <b/>
            <sz val="9"/>
            <color indexed="81"/>
            <rFont val="Tahoma"/>
            <family val="2"/>
          </rPr>
          <t>Fidan Cerkini:</t>
        </r>
        <r>
          <rPr>
            <sz val="9"/>
            <color indexed="81"/>
            <rFont val="Tahoma"/>
            <family val="2"/>
          </rPr>
          <t xml:space="preserve">
Shkruani shumën e Pranuar këtu.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Fidan Cerkini</author>
  </authors>
  <commentList>
    <comment ref="H6" authorId="0" shapeId="0" xr:uid="{3FFA4B5F-B86B-4240-8E3A-21A101862AE9}">
      <text>
        <r>
          <rPr>
            <b/>
            <sz val="9"/>
            <color indexed="81"/>
            <rFont val="Tahoma"/>
            <family val="2"/>
          </rPr>
          <t>Fidan Cerkini:</t>
        </r>
        <r>
          <rPr>
            <sz val="9"/>
            <color indexed="81"/>
            <rFont val="Tahoma"/>
            <family val="2"/>
          </rPr>
          <t xml:space="preserve">
Shkruani shumën e Pranuar këtu.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Fidan Cerkini</author>
  </authors>
  <commentList>
    <comment ref="H6" authorId="0" shapeId="0" xr:uid="{882D40A2-F7CB-4868-911D-0C25086F3D70}">
      <text>
        <r>
          <rPr>
            <b/>
            <sz val="9"/>
            <color indexed="81"/>
            <rFont val="Tahoma"/>
            <family val="2"/>
          </rPr>
          <t>Fidan Cerkini:</t>
        </r>
        <r>
          <rPr>
            <sz val="9"/>
            <color indexed="81"/>
            <rFont val="Tahoma"/>
            <family val="2"/>
          </rPr>
          <t xml:space="preserve">
Shkruani shumën e Pranuar këtu.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Fidan Cerkini</author>
  </authors>
  <commentList>
    <comment ref="H6" authorId="0" shapeId="0" xr:uid="{C803363B-F95D-47C8-A31F-A800A185DFA5}">
      <text>
        <r>
          <rPr>
            <b/>
            <sz val="9"/>
            <color indexed="81"/>
            <rFont val="Tahoma"/>
            <family val="2"/>
          </rPr>
          <t>Fidan Cerkini:</t>
        </r>
        <r>
          <rPr>
            <sz val="9"/>
            <color indexed="81"/>
            <rFont val="Tahoma"/>
            <family val="2"/>
          </rPr>
          <t xml:space="preserve">
Shkruani shumën e Pranuar këtu.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Fidan Cerkini</author>
  </authors>
  <commentList>
    <comment ref="H6" authorId="0" shapeId="0" xr:uid="{15474C5C-72E3-4C01-A7F1-55E85235E180}">
      <text>
        <r>
          <rPr>
            <b/>
            <sz val="9"/>
            <color indexed="81"/>
            <rFont val="Tahoma"/>
            <family val="2"/>
          </rPr>
          <t>Fidan Cerkini:</t>
        </r>
        <r>
          <rPr>
            <sz val="9"/>
            <color indexed="81"/>
            <rFont val="Tahoma"/>
            <family val="2"/>
          </rPr>
          <t xml:space="preserve">
Shkruani shumën e Pranuar këtu.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Fidan Cerkini</author>
  </authors>
  <commentList>
    <comment ref="H6" authorId="0" shapeId="0" xr:uid="{52A28548-12BD-417C-8F94-33D519790625}">
      <text>
        <r>
          <rPr>
            <b/>
            <sz val="9"/>
            <color indexed="81"/>
            <rFont val="Tahoma"/>
            <family val="2"/>
          </rPr>
          <t>Fidan Cerkini:</t>
        </r>
        <r>
          <rPr>
            <sz val="9"/>
            <color indexed="81"/>
            <rFont val="Tahoma"/>
            <family val="2"/>
          </rPr>
          <t xml:space="preserve">
Shkruani shumën e Pranuar këtu.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Fidan Cerkini</author>
  </authors>
  <commentList>
    <comment ref="H6" authorId="0" shapeId="0" xr:uid="{4E92D384-B8A5-4857-8A46-B4CF01058BED}">
      <text>
        <r>
          <rPr>
            <b/>
            <sz val="9"/>
            <color indexed="81"/>
            <rFont val="Tahoma"/>
            <family val="2"/>
          </rPr>
          <t>Fidan Cerkini:</t>
        </r>
        <r>
          <rPr>
            <sz val="9"/>
            <color indexed="81"/>
            <rFont val="Tahoma"/>
            <family val="2"/>
          </rPr>
          <t xml:space="preserve">
Shkruani shumën e Pranuar këtu.</t>
        </r>
      </text>
    </comment>
  </commentList>
</comments>
</file>

<file path=xl/comments1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Fidan Cerkini</author>
  </authors>
  <commentList>
    <comment ref="I5" authorId="0" shapeId="0" xr:uid="{78DD143C-1942-47A3-89A3-7369F18EE6C1}">
      <text>
        <r>
          <rPr>
            <b/>
            <sz val="9"/>
            <color indexed="81"/>
            <rFont val="Tahoma"/>
            <family val="2"/>
          </rPr>
          <t>Fidan Cerkini:</t>
        </r>
        <r>
          <rPr>
            <sz val="9"/>
            <color indexed="81"/>
            <rFont val="Tahoma"/>
            <family val="2"/>
          </rPr>
          <t xml:space="preserve">
Shkruani shumën e Pranuar këtu.</t>
        </r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<sst xmlns="http://schemas.openxmlformats.org/spreadsheetml/2006/main" count="568" uniqueCount="148">
  <si>
    <t>Activity Planing Schedule:</t>
  </si>
  <si>
    <t>1. Human Resources</t>
  </si>
  <si>
    <t>2. Travel and subsistence (for meetings, conferences, events, etc.)</t>
  </si>
  <si>
    <t>3. Consumables and supplies</t>
  </si>
  <si>
    <t>4. Rental (rental of venues linked to the performance of the action)</t>
  </si>
  <si>
    <t>5. Other costs, services (dissemination, translation, reproduction, printing, etc.)</t>
  </si>
  <si>
    <t>6. Other</t>
  </si>
  <si>
    <t>TOTAL</t>
  </si>
  <si>
    <t>The Recipient Name</t>
  </si>
  <si>
    <t xml:space="preserve">The payment should be made to the following bank account: </t>
  </si>
  <si>
    <t>Bank Name:</t>
  </si>
  <si>
    <t>Account Number:</t>
  </si>
  <si>
    <t>LOT:</t>
  </si>
  <si>
    <t>LOT 1</t>
  </si>
  <si>
    <t>Project name:</t>
  </si>
  <si>
    <t>Subcontract number:</t>
  </si>
  <si>
    <t>Contract duration</t>
  </si>
  <si>
    <t>Total contract value per term / Euro:</t>
  </si>
  <si>
    <t>Total per Expenditure Category:</t>
  </si>
  <si>
    <t>Request advance for the next Period</t>
  </si>
  <si>
    <t>Remaining Balance after advance Request:</t>
  </si>
  <si>
    <r>
      <rPr>
        <b/>
        <sz val="10"/>
        <rFont val="Tahoma"/>
        <family val="2"/>
      </rPr>
      <t>Declaration on honor</t>
    </r>
    <r>
      <rPr>
        <sz val="10"/>
        <rFont val="Tahoma"/>
        <family val="2"/>
      </rPr>
      <t xml:space="preserve">
I hereby certify that the information contained in this payment request is full, reliable and true, and is substantiated by adequate supporting documents that can be checked.
I hereby certify that the costs declared have been incurred in accordance with this Contract and that they can be considered as eligible in accordance with the Contract.</t>
    </r>
  </si>
  <si>
    <t>The expenditures to be financed from the EU grant have not been financed from other subsidies.</t>
  </si>
  <si>
    <t>The following information is attached (please tick):</t>
  </si>
  <si>
    <t>Totals per cost category</t>
  </si>
  <si>
    <t>breakdown of expenditures per cost category</t>
  </si>
  <si>
    <t>proof by the receipts and payments</t>
  </si>
  <si>
    <t xml:space="preserve">        Scanned                Hardcopy</t>
  </si>
  <si>
    <t>other</t>
  </si>
  <si>
    <t>Partner:</t>
  </si>
  <si>
    <t>Sub-Partner:</t>
  </si>
  <si>
    <t>Grant No:</t>
  </si>
  <si>
    <t>Period:</t>
  </si>
  <si>
    <t>Budget for the Action</t>
  </si>
  <si>
    <t>Costs</t>
  </si>
  <si>
    <t>Unit description (month, day, travel, etc.)</t>
  </si>
  <si>
    <t># of units</t>
  </si>
  <si>
    <t>Unit value
(in EUR)</t>
  </si>
  <si>
    <t>Total Budget
(in EUR)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</si>
  <si>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</si>
  <si>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</si>
  <si>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</si>
  <si>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</si>
  <si>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</si>
  <si>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</si>
  <si>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</si>
  <si>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</si>
  <si>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</si>
  <si>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</si>
  <si>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</si>
  <si>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</si>
  <si>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Total Costs</t>
  </si>
  <si>
    <t>Difference</t>
  </si>
  <si>
    <t>Variance</t>
  </si>
  <si>
    <t>Subtotal Human Resources</t>
  </si>
  <si>
    <t>Subtotal Travel</t>
  </si>
  <si>
    <t>Subtotal consumables and supplies</t>
  </si>
  <si>
    <t>Subtotal rental</t>
  </si>
  <si>
    <t>Subtotal Other costs, services</t>
  </si>
  <si>
    <t>Subtotal Other</t>
  </si>
  <si>
    <t>TOTAL COSTS</t>
  </si>
  <si>
    <t>General Ledger, Monthly Financial Report</t>
  </si>
  <si>
    <t>Donor:</t>
  </si>
  <si>
    <t>European Union</t>
  </si>
  <si>
    <t>Expenditures by Bank:</t>
  </si>
  <si>
    <t>Transfer</t>
  </si>
  <si>
    <t>Expenditures by Cash:</t>
  </si>
  <si>
    <t>Cash</t>
  </si>
  <si>
    <t>Total Expenditures:</t>
  </si>
  <si>
    <t>Amount Disbursed:</t>
  </si>
  <si>
    <t>Balance Due:</t>
  </si>
  <si>
    <t>Trans No</t>
  </si>
  <si>
    <t>Date of Invoice:</t>
  </si>
  <si>
    <t>Paid Date:</t>
  </si>
  <si>
    <t>Receipt by:</t>
  </si>
  <si>
    <t>Ref. Number:</t>
  </si>
  <si>
    <t>Description:</t>
  </si>
  <si>
    <t>Budget Line:</t>
  </si>
  <si>
    <t>Paid By:</t>
  </si>
  <si>
    <t>Amount:</t>
  </si>
  <si>
    <t>Name and Surname</t>
  </si>
  <si>
    <t>AUTORIZIM PËR PAGESA / PAYMENT AUTHORIZATION</t>
  </si>
  <si>
    <t>TRANSCA. #</t>
  </si>
  <si>
    <t>ATRC</t>
  </si>
  <si>
    <t>4049150864293910</t>
  </si>
  <si>
    <t>Organizata Kosovare per Talent dhe Arsim - TOKA
Rr. Meto Bajraktari, 4/1 10000, Prishtinȅ - Kosovȅ</t>
  </si>
  <si>
    <r>
      <rPr>
        <b/>
        <sz val="9"/>
        <rFont val="Arial"/>
        <family val="2"/>
      </rPr>
      <t xml:space="preserve">Deklaratë / Statement:
</t>
    </r>
    <r>
      <rPr>
        <sz val="9"/>
        <rFont val="Arial"/>
        <family val="2"/>
      </rPr>
      <t>Unë e autorizoj procesimin e kësaj kërkese që paraqitet më poshtë, për të debituar ose kredituar nga llogaria bankare/arka.
I hereby authorize the processing of this request indicated below, to debit or credit from the bank account/cash box.</t>
    </r>
  </si>
  <si>
    <t>KCSF</t>
  </si>
  <si>
    <t>4226991476697057</t>
  </si>
  <si>
    <t>QuickBooks Trans no.</t>
  </si>
  <si>
    <t>Parashtruar nga: Submitted by:</t>
  </si>
  <si>
    <t xml:space="preserve">Emri / Name                                                                      </t>
  </si>
  <si>
    <t xml:space="preserve">Mbiemri / Surname                                                          </t>
  </si>
  <si>
    <t xml:space="preserve">Pozita / Position                                                               </t>
  </si>
  <si>
    <t>GENERAL</t>
  </si>
  <si>
    <t>4226991476677661</t>
  </si>
  <si>
    <t xml:space="preserve">Data / Date                                                                        </t>
  </si>
  <si>
    <t xml:space="preserve">Vendi / Place                                                                    </t>
  </si>
  <si>
    <t xml:space="preserve">Nënshkrimi / Signature                                                    </t>
  </si>
  <si>
    <t>Prishtinë</t>
  </si>
  <si>
    <t>Kjo kërkesë është për: / This request is for:</t>
  </si>
  <si>
    <t>Lloji i Transaksionit / Transaction Type:</t>
  </si>
  <si>
    <t>Transfer Banka / Wire Transfer</t>
  </si>
  <si>
    <t>Transferuar nga Llogaria / Transferred from Account - DEBIT</t>
  </si>
  <si>
    <t>Transferuar në llogarinë / Transferred to account - CREDIT</t>
  </si>
  <si>
    <t>Numri i Llogarisë / Account Number:</t>
  </si>
  <si>
    <t>Emri  i Llogarisë / Account Name or Project</t>
  </si>
  <si>
    <t>Emri  i Pranusit / Name of Account</t>
  </si>
  <si>
    <t>Pershkrimi / Description</t>
  </si>
  <si>
    <t>Shuma / Amount</t>
  </si>
  <si>
    <t>Pagesë me Kartelë / Credit Card Payment</t>
  </si>
  <si>
    <t>Paguar nga Kartela / Paid from Credit Card - DEBIT</t>
  </si>
  <si>
    <t>Paguar në llogarinë / Paid to account - CREDIT</t>
  </si>
  <si>
    <t>Numri i Kartelës  / Credit Card Number:</t>
  </si>
  <si>
    <t>Përfituesi  / Benifificary</t>
  </si>
  <si>
    <t>Projekti / Project</t>
  </si>
  <si>
    <t>Approx. Amount</t>
  </si>
  <si>
    <t>Pagesë me Kesh / Cash Payment</t>
  </si>
  <si>
    <t>Emri  i Pranuesit te Cash / Name of Cash receiver:</t>
  </si>
  <si>
    <t>Emri i Perfituesit / Benne. Namer:</t>
  </si>
  <si>
    <t>Tërheqje nga Banka / Cash Withdrawal</t>
  </si>
  <si>
    <t>Transferuar në Arkë / Transferred to CashBox - CREDIT</t>
  </si>
  <si>
    <t>Transf</t>
  </si>
  <si>
    <t>Bilanci në arkë / Balance on Box</t>
  </si>
  <si>
    <t>Totali me tërheqje / Total with drawal</t>
  </si>
  <si>
    <t>Jehona Gjurgjeala</t>
  </si>
  <si>
    <t>Emri / Mbiemri</t>
  </si>
  <si>
    <t>Nënshkrimi / Signature</t>
  </si>
  <si>
    <t>Data / Date</t>
  </si>
  <si>
    <t>Monthly Financial Report</t>
  </si>
  <si>
    <t>I certify that the above information is accurate and correct, all costs incurred are allowable as per the terms of the Grants Agreement, and copies of all back-up documentation for the Program expenditures (receipts, invoices, vouchers, procurement information, etc.) are included with this report.</t>
  </si>
  <si>
    <t>Project Manager:____________________________________</t>
  </si>
  <si>
    <t>Financial Manager: _____________________________</t>
  </si>
  <si>
    <t>ATRC Program Use Only</t>
  </si>
  <si>
    <t>I have reviewed the above financial report and attest that all expenditures are allowable and accounted for properly.</t>
  </si>
  <si>
    <t>Beneficiary:</t>
  </si>
  <si>
    <t>Covering Note &amp; Request for payment</t>
  </si>
  <si>
    <r>
      <rPr>
        <b/>
        <sz val="10"/>
        <rFont val="Tahoma"/>
        <family val="2"/>
      </rPr>
      <t>Project Manager:</t>
    </r>
    <r>
      <rPr>
        <sz val="10"/>
        <rFont val="Tahoma"/>
        <family val="2"/>
      </rPr>
      <t xml:space="preserve"> Name and Surname
Signature: ___________________________
Date:        ___________________________</t>
    </r>
  </si>
  <si>
    <t>Submissions:     Supp. Docs        Narrative Report</t>
  </si>
  <si>
    <t>Checked by: __________________________
Verified by: ___________________________
Approved by: __________________________</t>
  </si>
  <si>
    <t>Comments:</t>
  </si>
  <si>
    <t>Lirika Bakija</t>
  </si>
  <si>
    <t>Arsim Kosumi</t>
  </si>
  <si>
    <r>
      <rPr>
        <b/>
        <sz val="10"/>
        <rFont val="Tahoma"/>
        <family val="2"/>
      </rPr>
      <t xml:space="preserve">Financial Manager: </t>
    </r>
    <r>
      <rPr>
        <sz val="10"/>
        <rFont val="Tahoma"/>
        <family val="2"/>
      </rPr>
      <t>Name and Surname
Signature: ___________________________
Date:        ___________________________</t>
    </r>
  </si>
  <si>
    <t>NLB BANK</t>
  </si>
  <si>
    <t>xxxx-xxxx-xxxx-xxxx</t>
  </si>
  <si>
    <t>Test</t>
  </si>
  <si>
    <t>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</si>
</sst>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3" formatCode="_(* #,##0.00_);_(* \(#,##0.00\);_(* &quot;-&quot;??_);_(@_)"/>
    <numFmt numFmtId="164" formatCode="_(&quot;€&quot;* #,##0.00_);_(&quot;€&quot;* \(#,##0.00\);_(&quot;€&quot;* &quot;-&quot;??_);_(@_)"/>
    <numFmt numFmtId="165" formatCode="&quot;€&quot;#,##0.00"/>
    <numFmt numFmtId="166" formatCode="#,##0.0"/>
    <numFmt numFmtId="167" formatCode="[$-409]d\-mmm\-yy;@"/>
    <numFmt numFmtId="168" formatCode="[$-409]d\-mmm\-yyyy;@"/>
    <numFmt numFmtId="169" formatCode="dd\-mm\-yyyy;@"/>
    <numFmt numFmtId="170" formatCode="#,##0.00\ [$€-1];[Red]\-#,##0.00\ [$€-1]"/>
    <numFmt numFmtId="171" formatCode="#,##0.0;\-#,##0.0"/>
    <numFmt numFmtId="172" formatCode="#,##0.00;\-#,##0.00"/>
    <numFmt numFmtId="173" formatCode="_-* #,##0.00\ &quot;€&quot;_-;\-* #,##0.00\ &quot;€&quot;_-;_-* &quot;-&quot;??\ &quot;€&quot;_-;_-@_-"/>
    <numFmt numFmtId="174" formatCode="_([$€-2]\ * #,##0.00_);_([$€-2]\ * \(#,##0.00\);_([$€-2]\ * &quot;-&quot;??_);_(@_)"/>
  </numFmts>
  <fonts count="57" x14ac:knownFonts="1">
    <font>
      <sz val="11"/>
      <color theme="1"/>
      <name val="Euphemia"/>
      <family val="2"/>
      <scheme val="minor"/>
    </font>
    <font>
      <b/>
      <sz val="11"/>
      <color theme="3"/>
      <name val="Century Gothic"/>
      <family val="2"/>
      <scheme val="major"/>
    </font>
    <font>
      <b/>
      <sz val="13"/>
      <color theme="3"/>
      <name val="Century Gothic"/>
      <family val="2"/>
      <scheme val="major"/>
    </font>
    <font>
      <b/>
      <sz val="20"/>
      <color theme="3"/>
      <name val="Century Gothic"/>
      <family val="2"/>
      <scheme val="major"/>
    </font>
    <font>
      <sz val="11"/>
      <color theme="1"/>
      <name val="Euphemia"/>
      <family val="2"/>
      <scheme val="minor"/>
    </font>
    <font>
      <b/>
      <sz val="18"/>
      <color theme="3"/>
      <name val="Century Gothic"/>
      <family val="2"/>
      <scheme val="major"/>
    </font>
    <font>
      <b/>
      <sz val="11"/>
      <color theme="0"/>
      <name val="Euphemia"/>
      <family val="2"/>
      <scheme val="minor"/>
    </font>
    <font>
      <sz val="10"/>
      <color theme="1" tint="0.34998626667073579"/>
      <name val="Euphemia"/>
      <family val="2"/>
      <scheme val="minor"/>
    </font>
    <font>
      <sz val="9"/>
      <color theme="1" tint="0.34998626667073579"/>
      <name val="Euphemia"/>
      <family val="2"/>
      <scheme val="minor"/>
    </font>
    <font>
      <b/>
      <sz val="9"/>
      <color theme="1" tint="0.34998626667073579"/>
      <name val="Euphemia"/>
      <family val="2"/>
      <scheme val="minor"/>
    </font>
    <font>
      <b/>
      <sz val="11"/>
      <color theme="5" tint="-0.499984740745262"/>
      <name val="Century Gothic"/>
      <family val="2"/>
      <scheme val="major"/>
    </font>
    <font>
      <b/>
      <sz val="11"/>
      <color theme="4"/>
      <name val="Euphemia"/>
      <family val="2"/>
      <scheme val="minor"/>
    </font>
    <font>
      <sz val="11"/>
      <color theme="1" tint="0.14990691854609822"/>
      <name val="Century Gothic"/>
      <family val="2"/>
      <scheme val="major"/>
    </font>
    <font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sz val="7"/>
      <name val="Arial"/>
      <family val="2"/>
    </font>
    <font>
      <sz val="6"/>
      <name val="Arial"/>
      <family val="2"/>
    </font>
    <font>
      <sz val="5"/>
      <name val="Arial"/>
      <family val="2"/>
    </font>
    <font>
      <sz val="10"/>
      <color rgb="FF000000"/>
      <name val="Times New Roman"/>
      <family val="1"/>
    </font>
    <font>
      <sz val="9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sz val="10"/>
      <name val="Times New Roman"/>
      <family val="1"/>
    </font>
    <font>
      <b/>
      <sz val="11"/>
      <name val="Cambria"/>
      <family val="1"/>
    </font>
    <font>
      <sz val="9"/>
      <name val="Times New Roman"/>
      <family val="1"/>
    </font>
    <font>
      <sz val="8"/>
      <name val="Times New Roman"/>
      <family val="1"/>
    </font>
    <font>
      <b/>
      <sz val="10"/>
      <name val="Arial"/>
      <family val="2"/>
    </font>
    <font>
      <i/>
      <sz val="8"/>
      <name val="Arial"/>
      <family val="2"/>
    </font>
    <font>
      <b/>
      <sz val="8"/>
      <name val="Times New Roman"/>
      <family val="1"/>
    </font>
    <font>
      <sz val="8"/>
      <name val="Euphemia"/>
      <family val="2"/>
      <scheme val="minor"/>
    </font>
    <font>
      <sz val="9"/>
      <color theme="1"/>
      <name val="Tahoma"/>
      <family val="2"/>
    </font>
    <font>
      <b/>
      <sz val="9"/>
      <color rgb="FF404041"/>
      <name val="Tahoma"/>
      <family val="2"/>
    </font>
    <font>
      <b/>
      <i/>
      <sz val="9"/>
      <color theme="3"/>
      <name val="Tahoma"/>
      <family val="2"/>
    </font>
    <font>
      <b/>
      <sz val="9"/>
      <color theme="1"/>
      <name val="Tahoma"/>
      <family val="2"/>
    </font>
    <font>
      <b/>
      <sz val="9"/>
      <name val="Tahoma"/>
      <family val="2"/>
    </font>
    <font>
      <sz val="9"/>
      <name val="Tahoma"/>
      <family val="2"/>
    </font>
    <font>
      <sz val="9"/>
      <color theme="0"/>
      <name val="Tahoma"/>
      <family val="2"/>
    </font>
    <font>
      <sz val="10"/>
      <name val="Tahoma"/>
      <family val="2"/>
    </font>
    <font>
      <sz val="11"/>
      <color theme="1"/>
      <name val="Tahoma"/>
      <family val="2"/>
    </font>
    <font>
      <b/>
      <sz val="12"/>
      <name val="Tahoma"/>
      <family val="2"/>
    </font>
    <font>
      <b/>
      <sz val="10"/>
      <name val="Tahoma"/>
      <family val="2"/>
    </font>
    <font>
      <sz val="10"/>
      <color theme="1"/>
      <name val="Tahoma"/>
      <family val="2"/>
    </font>
    <font>
      <b/>
      <u/>
      <sz val="10"/>
      <name val="Tahoma"/>
      <family val="2"/>
    </font>
    <font>
      <i/>
      <sz val="7"/>
      <color theme="1"/>
      <name val="Tahoma"/>
      <family val="2"/>
    </font>
    <font>
      <sz val="7"/>
      <color theme="1"/>
      <name val="Tahoma"/>
      <family val="2"/>
    </font>
    <font>
      <sz val="7"/>
      <name val="Tahoma"/>
      <family val="2"/>
    </font>
    <font>
      <sz val="10"/>
      <color rgb="FFFF0000"/>
      <name val="Tahom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color rgb="FF000000"/>
      <name val="Segoe UI"/>
      <family val="2"/>
    </font>
    <font>
      <b/>
      <sz val="8"/>
      <name val="Tahoma"/>
      <family val="2"/>
    </font>
    <font>
      <b/>
      <sz val="16"/>
      <name val="Tahoma"/>
      <family val="2"/>
    </font>
    <font>
      <b/>
      <sz val="11"/>
      <color theme="1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FDFDF"/>
      </patternFill>
    </fill>
    <fill>
      <patternFill patternType="solid">
        <fgColor rgb="FFD9D9D9"/>
      </patternFill>
    </fill>
    <fill>
      <patternFill patternType="solid">
        <fgColor rgb="FFCCCCCC"/>
      </patternFill>
    </fill>
    <fill>
      <patternFill patternType="solid">
        <fgColor indexed="22"/>
        <bgColor indexed="64"/>
      </patternFill>
    </fill>
    <fill>
      <patternFill patternType="solid">
        <fgColor theme="7" tint="0.79998168889431442"/>
        <bgColor indexed="64"/>
      </patternFill>
    </fill>
  </fills>
  <borders count="100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thick">
        <color theme="8" tint="-0.24994659260841701"/>
      </bottom>
      <diagonal/>
    </border>
    <border>
      <left/>
      <right/>
      <top style="thin">
        <color theme="1" tint="0.499984740745262"/>
      </top>
      <bottom/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dotted">
        <color theme="0" tint="-0.34998626667073579"/>
      </left>
      <right style="dotted">
        <color theme="0" tint="-0.34998626667073579"/>
      </right>
      <top/>
      <bottom style="thick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theme="0"/>
      </left>
      <right style="thick">
        <color theme="0"/>
      </right>
      <top style="thin">
        <color theme="0" tint="-0.14996795556505021"/>
      </top>
      <bottom style="thin">
        <color theme="0" tint="-0.14996795556505021"/>
      </bottom>
      <diagonal/>
    </border>
    <border>
      <left style="thick">
        <color theme="0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theme="0"/>
      </left>
      <right style="thick">
        <color theme="0"/>
      </right>
      <top/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theme="3" tint="0.89999084444715716"/>
      </left>
      <right/>
      <top style="thin">
        <color theme="3" tint="0.89999084444715716"/>
      </top>
      <bottom/>
      <diagonal/>
    </border>
    <border>
      <left/>
      <right/>
      <top style="thin">
        <color theme="3" tint="0.89999084444715716"/>
      </top>
      <bottom/>
      <diagonal/>
    </border>
    <border>
      <left/>
      <right style="thin">
        <color theme="3" tint="0.89999084444715716"/>
      </right>
      <top style="thin">
        <color theme="3" tint="0.89999084444715716"/>
      </top>
      <bottom/>
      <diagonal/>
    </border>
    <border>
      <left style="thin">
        <color theme="3" tint="0.89999084444715716"/>
      </left>
      <right/>
      <top/>
      <bottom/>
      <diagonal/>
    </border>
    <border>
      <left/>
      <right style="thin">
        <color theme="3" tint="0.89999084444715716"/>
      </right>
      <top/>
      <bottom/>
      <diagonal/>
    </border>
    <border>
      <left style="thin">
        <color theme="3" tint="0.89999084444715716"/>
      </left>
      <right/>
      <top/>
      <bottom style="thin">
        <color theme="3" tint="0.89999084444715716"/>
      </bottom>
      <diagonal/>
    </border>
    <border>
      <left/>
      <right/>
      <top/>
      <bottom style="thin">
        <color theme="3" tint="0.89999084444715716"/>
      </bottom>
      <diagonal/>
    </border>
    <border>
      <left/>
      <right style="thin">
        <color theme="3" tint="0.89999084444715716"/>
      </right>
      <top/>
      <bottom style="thin">
        <color theme="3" tint="0.89999084444715716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medium">
        <color theme="0" tint="-0.14999847407452621"/>
      </left>
      <right style="medium">
        <color theme="0" tint="-0.14999847407452621"/>
      </right>
      <top style="medium">
        <color theme="0" tint="-0.14999847407452621"/>
      </top>
      <bottom/>
      <diagonal/>
    </border>
    <border>
      <left style="medium">
        <color theme="0" tint="-0.14999847407452621"/>
      </left>
      <right style="medium">
        <color theme="0" tint="-0.14999847407452621"/>
      </right>
      <top/>
      <bottom/>
      <diagonal/>
    </border>
    <border>
      <left style="medium">
        <color theme="0" tint="-0.14999847407452621"/>
      </left>
      <right style="medium">
        <color theme="0" tint="-0.14999847407452621"/>
      </right>
      <top/>
      <bottom style="medium">
        <color theme="0" tint="-0.14999847407452621"/>
      </bottom>
      <diagonal/>
    </border>
    <border>
      <left style="medium">
        <color indexed="64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medium">
        <color indexed="64"/>
      </left>
      <right style="thin">
        <color theme="0" tint="-0.14999847407452621"/>
      </right>
      <top style="thin">
        <color theme="0" tint="-0.14999847407452621"/>
      </top>
      <bottom style="medium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medium">
        <color indexed="64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indexed="64"/>
      </left>
      <right style="medium">
        <color indexed="64"/>
      </right>
      <top style="thin">
        <color theme="0" tint="-4.9989318521683403E-2"/>
      </top>
      <bottom style="medium">
        <color indexed="64"/>
      </bottom>
      <diagonal/>
    </border>
    <border>
      <left/>
      <right style="medium">
        <color indexed="64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medium">
        <color indexed="64"/>
      </right>
      <top style="thin">
        <color theme="0" tint="-4.9989318521683403E-2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theme="0" tint="-4.9989318521683403E-2"/>
      </bottom>
      <diagonal/>
    </border>
    <border>
      <left/>
      <right style="medium">
        <color indexed="64"/>
      </right>
      <top/>
      <bottom style="thin">
        <color theme="0" tint="-4.9989318521683403E-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7">
    <xf numFmtId="0" fontId="0" fillId="0" borderId="0">
      <alignment vertical="center" wrapText="1"/>
    </xf>
    <xf numFmtId="0" fontId="5" fillId="0" borderId="0"/>
    <xf numFmtId="0" fontId="2" fillId="0" borderId="1"/>
    <xf numFmtId="0" fontId="1" fillId="0" borderId="2"/>
    <xf numFmtId="0" fontId="1" fillId="0" borderId="0"/>
    <xf numFmtId="165" fontId="4" fillId="0" borderId="0" applyFont="0" applyFill="0" applyBorder="0" applyAlignment="0" applyProtection="0"/>
    <xf numFmtId="0" fontId="3" fillId="0" borderId="3"/>
    <xf numFmtId="14" fontId="4" fillId="0" borderId="0" applyFont="0" applyFill="0" applyBorder="0" applyAlignment="0">
      <alignment vertical="center"/>
    </xf>
    <xf numFmtId="0" fontId="4" fillId="0" borderId="0" applyNumberFormat="0" applyFont="0" applyFill="0" applyBorder="0">
      <alignment horizontal="center" vertical="center"/>
    </xf>
    <xf numFmtId="0" fontId="6" fillId="2" borderId="0" applyBorder="0" applyAlignment="0">
      <alignment horizontal="center" vertical="center" wrapText="1"/>
    </xf>
    <xf numFmtId="43" fontId="4" fillId="0" borderId="0" applyFont="0" applyFill="0" applyBorder="0" applyAlignment="0" applyProtection="0"/>
    <xf numFmtId="0" fontId="7" fillId="3" borderId="4" applyNumberFormat="0" applyFont="0" applyFill="0" applyAlignment="0" applyProtection="0"/>
    <xf numFmtId="166" fontId="7" fillId="0" borderId="4" applyFont="0" applyFill="0" applyBorder="0" applyProtection="0">
      <alignment vertical="center"/>
    </xf>
    <xf numFmtId="0" fontId="7" fillId="4" borderId="0" applyNumberFormat="0" applyFont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7" fillId="3" borderId="5" applyNumberFormat="0" applyFont="0" applyFill="0" applyAlignment="0" applyProtection="0"/>
    <xf numFmtId="0" fontId="7" fillId="3" borderId="6" applyNumberFormat="0" applyFont="0" applyFill="0" applyAlignment="0" applyProtection="0"/>
    <xf numFmtId="0" fontId="10" fillId="0" borderId="0" applyNumberFormat="0" applyFill="0" applyBorder="0">
      <alignment horizontal="center" vertical="center" wrapText="1"/>
    </xf>
    <xf numFmtId="0" fontId="7" fillId="5" borderId="0" applyNumberFormat="0" applyFont="0" applyBorder="0" applyAlignment="0" applyProtection="0"/>
    <xf numFmtId="0" fontId="9" fillId="0" borderId="8" applyNumberFormat="0" applyFont="0" applyFill="0" applyAlignment="0" applyProtection="0">
      <alignment horizontal="center"/>
    </xf>
    <xf numFmtId="0" fontId="9" fillId="0" borderId="0" applyNumberFormat="0" applyFill="0" applyBorder="0" applyProtection="0">
      <alignment vertical="top"/>
    </xf>
    <xf numFmtId="0" fontId="11" fillId="0" borderId="0">
      <alignment vertical="center" wrapText="1"/>
    </xf>
    <xf numFmtId="0" fontId="12" fillId="0" borderId="9">
      <alignment horizontal="right" vertical="center" wrapText="1" indent="1"/>
    </xf>
    <xf numFmtId="0" fontId="4" fillId="0" borderId="0">
      <alignment vertical="center" wrapText="1"/>
    </xf>
    <xf numFmtId="0" fontId="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2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</cellStyleXfs>
  <cellXfs count="442">
    <xf numFmtId="0" fontId="0" fillId="0" borderId="0" xfId="0">
      <alignment vertical="center" wrapText="1"/>
    </xf>
    <xf numFmtId="0" fontId="15" fillId="0" borderId="0" xfId="37" applyFont="1" applyAlignment="1">
      <alignment horizontal="center" vertical="center" wrapText="1"/>
    </xf>
    <xf numFmtId="0" fontId="16" fillId="0" borderId="0" xfId="37" applyFont="1" applyAlignment="1">
      <alignment vertical="top" wrapText="1"/>
    </xf>
    <xf numFmtId="0" fontId="21" fillId="0" borderId="21" xfId="37" applyFont="1" applyBorder="1" applyAlignment="1">
      <alignment horizontal="left" vertical="center" wrapText="1"/>
    </xf>
    <xf numFmtId="0" fontId="21" fillId="0" borderId="22" xfId="37" applyFont="1" applyBorder="1" applyAlignment="1">
      <alignment horizontal="left" vertical="center" wrapText="1"/>
    </xf>
    <xf numFmtId="0" fontId="21" fillId="0" borderId="23" xfId="37" applyFont="1" applyBorder="1" applyAlignment="1">
      <alignment horizontal="left" vertical="center" wrapText="1"/>
    </xf>
    <xf numFmtId="0" fontId="20" fillId="0" borderId="24" xfId="37" applyFont="1" applyBorder="1" applyAlignment="1">
      <alignment horizontal="left" vertical="center" wrapText="1"/>
    </xf>
    <xf numFmtId="0" fontId="26" fillId="0" borderId="0" xfId="37" applyFont="1" applyAlignment="1">
      <alignment horizontal="left" vertical="top"/>
    </xf>
    <xf numFmtId="0" fontId="21" fillId="0" borderId="31" xfId="37" applyFont="1" applyBorder="1" applyAlignment="1">
      <alignment horizontal="left" vertical="center" wrapText="1"/>
    </xf>
    <xf numFmtId="0" fontId="21" fillId="0" borderId="32" xfId="37" applyFont="1" applyBorder="1" applyAlignment="1">
      <alignment horizontal="left" vertical="center" wrapText="1"/>
    </xf>
    <xf numFmtId="0" fontId="27" fillId="0" borderId="0" xfId="0" applyFont="1" applyAlignment="1">
      <alignment horizontal="center"/>
    </xf>
    <xf numFmtId="49" fontId="26" fillId="0" borderId="0" xfId="37" quotePrefix="1" applyNumberFormat="1" applyFont="1" applyAlignment="1">
      <alignment horizontal="left" vertical="top"/>
    </xf>
    <xf numFmtId="1" fontId="27" fillId="0" borderId="0" xfId="0" applyNumberFormat="1" applyFont="1" applyAlignment="1" applyProtection="1">
      <alignment horizontal="right" vertical="center" wrapText="1"/>
      <protection locked="0"/>
    </xf>
    <xf numFmtId="49" fontId="26" fillId="0" borderId="0" xfId="37" applyNumberFormat="1" applyFont="1" applyAlignment="1">
      <alignment horizontal="left" vertical="top"/>
    </xf>
    <xf numFmtId="0" fontId="26" fillId="8" borderId="0" xfId="37" applyFont="1" applyFill="1" applyAlignment="1">
      <alignment horizontal="center" vertical="top" wrapText="1"/>
    </xf>
    <xf numFmtId="0" fontId="28" fillId="0" borderId="0" xfId="37" applyFont="1" applyAlignment="1">
      <alignment horizontal="center" vertical="center"/>
    </xf>
    <xf numFmtId="0" fontId="29" fillId="0" borderId="0" xfId="37" applyFont="1" applyAlignment="1">
      <alignment horizontal="left" vertical="top"/>
    </xf>
    <xf numFmtId="0" fontId="25" fillId="0" borderId="10" xfId="37" applyFont="1" applyBorder="1" applyAlignment="1">
      <alignment horizontal="left" vertical="center" wrapText="1"/>
    </xf>
    <xf numFmtId="0" fontId="25" fillId="0" borderId="0" xfId="37" applyFont="1" applyAlignment="1">
      <alignment horizontal="left" vertical="center" wrapText="1"/>
    </xf>
    <xf numFmtId="0" fontId="29" fillId="0" borderId="21" xfId="37" applyFont="1" applyBorder="1" applyAlignment="1">
      <alignment horizontal="left" vertical="center" wrapText="1"/>
    </xf>
    <xf numFmtId="0" fontId="29" fillId="0" borderId="22" xfId="37" applyFont="1" applyBorder="1" applyAlignment="1">
      <alignment horizontal="left" vertical="center" wrapText="1"/>
    </xf>
    <xf numFmtId="0" fontId="29" fillId="0" borderId="32" xfId="37" applyFont="1" applyBorder="1" applyAlignment="1">
      <alignment horizontal="left" vertical="center" wrapText="1"/>
    </xf>
    <xf numFmtId="0" fontId="25" fillId="0" borderId="0" xfId="37" applyFont="1" applyAlignment="1">
      <alignment horizontal="left" vertical="top" wrapText="1"/>
    </xf>
    <xf numFmtId="0" fontId="29" fillId="0" borderId="0" xfId="37" applyFont="1" applyAlignment="1">
      <alignment horizontal="left" vertical="top" wrapText="1"/>
    </xf>
    <xf numFmtId="0" fontId="25" fillId="0" borderId="0" xfId="37" applyFont="1" applyAlignment="1">
      <alignment horizontal="left" vertical="top" wrapText="1" indent="15"/>
    </xf>
    <xf numFmtId="0" fontId="20" fillId="0" borderId="33" xfId="37" applyFont="1" applyBorder="1" applyAlignment="1">
      <alignment horizontal="left" vertical="center" wrapText="1"/>
    </xf>
    <xf numFmtId="0" fontId="20" fillId="0" borderId="27" xfId="37" applyFont="1" applyBorder="1" applyAlignment="1">
      <alignment horizontal="left" vertical="center" wrapText="1"/>
    </xf>
    <xf numFmtId="0" fontId="20" fillId="0" borderId="36" xfId="37" applyFont="1" applyBorder="1" applyAlignment="1">
      <alignment horizontal="left" vertical="center" wrapText="1"/>
    </xf>
    <xf numFmtId="0" fontId="20" fillId="0" borderId="25" xfId="37" applyFont="1" applyBorder="1" applyAlignment="1">
      <alignment horizontal="left" vertical="center" wrapText="1"/>
    </xf>
    <xf numFmtId="0" fontId="20" fillId="0" borderId="0" xfId="37" applyFont="1" applyAlignment="1">
      <alignment horizontal="left" vertical="center" wrapText="1"/>
    </xf>
    <xf numFmtId="0" fontId="20" fillId="0" borderId="14" xfId="37" applyFont="1" applyBorder="1" applyAlignment="1">
      <alignment horizontal="left" vertical="center" wrapText="1"/>
    </xf>
    <xf numFmtId="0" fontId="20" fillId="0" borderId="15" xfId="37" applyFont="1" applyBorder="1" applyAlignment="1">
      <alignment horizontal="left" vertical="center" wrapText="1"/>
    </xf>
    <xf numFmtId="0" fontId="20" fillId="0" borderId="16" xfId="37" applyFont="1" applyBorder="1" applyAlignment="1">
      <alignment horizontal="left" vertical="center" wrapText="1"/>
    </xf>
    <xf numFmtId="0" fontId="20" fillId="0" borderId="20" xfId="37" applyFont="1" applyBorder="1" applyAlignment="1">
      <alignment horizontal="left" vertical="center" wrapText="1"/>
    </xf>
    <xf numFmtId="0" fontId="25" fillId="0" borderId="41" xfId="37" applyFont="1" applyBorder="1" applyAlignment="1">
      <alignment vertical="top" wrapText="1"/>
    </xf>
    <xf numFmtId="1" fontId="15" fillId="0" borderId="42" xfId="37" applyNumberFormat="1" applyFont="1" applyBorder="1" applyAlignment="1">
      <alignment horizontal="center" vertical="center" wrapText="1"/>
    </xf>
    <xf numFmtId="0" fontId="26" fillId="0" borderId="42" xfId="37" applyFont="1" applyBorder="1" applyAlignment="1">
      <alignment vertical="top" wrapText="1"/>
    </xf>
    <xf numFmtId="0" fontId="26" fillId="0" borderId="43" xfId="37" applyFont="1" applyBorder="1" applyAlignment="1">
      <alignment vertical="top" wrapText="1"/>
    </xf>
    <xf numFmtId="0" fontId="26" fillId="0" borderId="0" xfId="37" applyFont="1" applyAlignment="1">
      <alignment vertical="top" wrapText="1"/>
    </xf>
    <xf numFmtId="0" fontId="26" fillId="0" borderId="0" xfId="37" applyFont="1" applyAlignment="1">
      <alignment horizontal="center" vertical="top" wrapText="1"/>
    </xf>
    <xf numFmtId="169" fontId="13" fillId="0" borderId="0" xfId="37" applyNumberFormat="1" applyFont="1" applyAlignment="1">
      <alignment horizontal="left" vertical="top" shrinkToFit="1"/>
    </xf>
    <xf numFmtId="0" fontId="13" fillId="0" borderId="0" xfId="37" applyFont="1" applyAlignment="1">
      <alignment horizontal="left" vertical="top" wrapText="1"/>
    </xf>
    <xf numFmtId="0" fontId="17" fillId="0" borderId="0" xfId="37" applyFont="1" applyAlignment="1">
      <alignment horizontal="left" vertical="top" wrapText="1"/>
    </xf>
    <xf numFmtId="169" fontId="13" fillId="0" borderId="22" xfId="37" applyNumberFormat="1" applyFont="1" applyBorder="1" applyAlignment="1">
      <alignment horizontal="left" vertical="top" shrinkToFit="1"/>
    </xf>
    <xf numFmtId="0" fontId="34" fillId="0" borderId="0" xfId="0" applyFont="1">
      <alignment vertical="center" wrapText="1"/>
    </xf>
    <xf numFmtId="0" fontId="36" fillId="0" borderId="0" xfId="0" applyFont="1" applyAlignment="1">
      <alignment horizontal="center" vertical="top" wrapText="1"/>
    </xf>
    <xf numFmtId="0" fontId="34" fillId="0" borderId="0" xfId="0" applyFont="1" applyAlignment="1">
      <alignment horizontal="left" vertical="center" wrapText="1"/>
    </xf>
    <xf numFmtId="0" fontId="37" fillId="0" borderId="0" xfId="0" applyFont="1">
      <alignment vertical="center" wrapText="1"/>
    </xf>
    <xf numFmtId="0" fontId="34" fillId="0" borderId="0" xfId="0" applyFont="1" applyAlignment="1">
      <alignment horizontal="right" wrapText="1"/>
    </xf>
    <xf numFmtId="167" fontId="38" fillId="0" borderId="50" xfId="5" applyNumberFormat="1" applyFont="1" applyBorder="1" applyAlignment="1">
      <alignment horizontal="right" vertical="center" wrapText="1"/>
    </xf>
    <xf numFmtId="168" fontId="34" fillId="0" borderId="0" xfId="0" applyNumberFormat="1" applyFont="1">
      <alignment vertical="center" wrapText="1"/>
    </xf>
    <xf numFmtId="172" fontId="34" fillId="0" borderId="0" xfId="0" applyNumberFormat="1" applyFont="1">
      <alignment vertical="center" wrapText="1"/>
    </xf>
    <xf numFmtId="0" fontId="34" fillId="0" borderId="0" xfId="0" applyFont="1" applyAlignment="1">
      <alignment horizontal="left" vertical="center"/>
    </xf>
    <xf numFmtId="0" fontId="34" fillId="0" borderId="0" xfId="0" applyFont="1" applyAlignment="1">
      <alignment vertical="center"/>
    </xf>
    <xf numFmtId="168" fontId="34" fillId="0" borderId="0" xfId="0" applyNumberFormat="1" applyFont="1" applyAlignment="1">
      <alignment vertical="center"/>
    </xf>
    <xf numFmtId="171" fontId="34" fillId="0" borderId="0" xfId="0" applyNumberFormat="1" applyFont="1">
      <alignment vertical="center" wrapText="1"/>
    </xf>
    <xf numFmtId="49" fontId="34" fillId="0" borderId="0" xfId="0" applyNumberFormat="1" applyFont="1">
      <alignment vertical="center" wrapText="1"/>
    </xf>
    <xf numFmtId="167" fontId="38" fillId="0" borderId="54" xfId="5" applyNumberFormat="1" applyFont="1" applyBorder="1" applyAlignment="1">
      <alignment horizontal="right" vertical="center" wrapText="1"/>
    </xf>
    <xf numFmtId="165" fontId="38" fillId="0" borderId="54" xfId="5" applyFont="1" applyBorder="1" applyAlignment="1">
      <alignment horizontal="right" vertical="center" wrapText="1"/>
    </xf>
    <xf numFmtId="165" fontId="38" fillId="0" borderId="50" xfId="5" applyFont="1" applyBorder="1" applyAlignment="1">
      <alignment horizontal="right" vertical="center" wrapText="1"/>
    </xf>
    <xf numFmtId="165" fontId="37" fillId="0" borderId="53" xfId="5" applyFont="1" applyBorder="1" applyAlignment="1">
      <alignment vertical="center" wrapText="1"/>
    </xf>
    <xf numFmtId="167" fontId="38" fillId="0" borderId="50" xfId="5" applyNumberFormat="1" applyFont="1" applyFill="1" applyBorder="1" applyAlignment="1">
      <alignment horizontal="right" vertical="center" wrapText="1"/>
    </xf>
    <xf numFmtId="165" fontId="38" fillId="0" borderId="50" xfId="5" applyFont="1" applyFill="1" applyBorder="1" applyAlignment="1">
      <alignment horizontal="right" vertical="center" wrapText="1"/>
    </xf>
    <xf numFmtId="0" fontId="40" fillId="0" borderId="0" xfId="0" applyFont="1">
      <alignment vertical="center" wrapText="1"/>
    </xf>
    <xf numFmtId="0" fontId="40" fillId="5" borderId="48" xfId="0" applyFont="1" applyFill="1" applyBorder="1">
      <alignment vertical="center" wrapText="1"/>
    </xf>
    <xf numFmtId="0" fontId="40" fillId="5" borderId="55" xfId="0" applyFont="1" applyFill="1" applyBorder="1">
      <alignment vertical="center" wrapText="1"/>
    </xf>
    <xf numFmtId="168" fontId="40" fillId="5" borderId="55" xfId="0" applyNumberFormat="1" applyFont="1" applyFill="1" applyBorder="1">
      <alignment vertical="center" wrapText="1"/>
    </xf>
    <xf numFmtId="0" fontId="40" fillId="5" borderId="55" xfId="0" applyFont="1" applyFill="1" applyBorder="1" applyAlignment="1">
      <alignment horizontal="left" vertical="center" wrapText="1"/>
    </xf>
    <xf numFmtId="167" fontId="38" fillId="0" borderId="0" xfId="5" applyNumberFormat="1" applyFont="1" applyFill="1" applyBorder="1" applyAlignment="1">
      <alignment horizontal="right" vertical="center" wrapText="1"/>
    </xf>
    <xf numFmtId="0" fontId="41" fillId="0" borderId="0" xfId="39" applyFont="1" applyAlignment="1">
      <alignment wrapText="1"/>
    </xf>
    <xf numFmtId="0" fontId="41" fillId="0" borderId="0" xfId="39" applyFont="1"/>
    <xf numFmtId="173" fontId="41" fillId="0" borderId="0" xfId="39" applyNumberFormat="1" applyFont="1"/>
    <xf numFmtId="2" fontId="39" fillId="0" borderId="0" xfId="0" applyNumberFormat="1" applyFont="1" applyAlignment="1">
      <alignment vertical="center"/>
    </xf>
    <xf numFmtId="0" fontId="42" fillId="0" borderId="0" xfId="0" applyFont="1" applyAlignment="1"/>
    <xf numFmtId="0" fontId="43" fillId="0" borderId="0" xfId="39" applyFont="1" applyAlignment="1">
      <alignment horizontal="left" vertical="center" wrapText="1"/>
    </xf>
    <xf numFmtId="0" fontId="38" fillId="6" borderId="58" xfId="39" applyFont="1" applyFill="1" applyBorder="1" applyAlignment="1">
      <alignment horizontal="center" vertical="center" wrapText="1"/>
    </xf>
    <xf numFmtId="0" fontId="38" fillId="6" borderId="59" xfId="39" applyFont="1" applyFill="1" applyBorder="1" applyAlignment="1">
      <alignment horizontal="center" vertical="center"/>
    </xf>
    <xf numFmtId="173" fontId="38" fillId="6" borderId="60" xfId="39" applyNumberFormat="1" applyFont="1" applyFill="1" applyBorder="1" applyAlignment="1">
      <alignment horizontal="center" vertical="center" wrapText="1"/>
    </xf>
    <xf numFmtId="173" fontId="38" fillId="6" borderId="53" xfId="39" applyNumberFormat="1" applyFont="1" applyFill="1" applyBorder="1" applyAlignment="1">
      <alignment horizontal="center" vertical="center" wrapText="1"/>
    </xf>
    <xf numFmtId="0" fontId="38" fillId="0" borderId="0" xfId="39" applyFont="1" applyAlignment="1">
      <alignment horizontal="center" vertical="center" wrapText="1"/>
    </xf>
    <xf numFmtId="173" fontId="38" fillId="6" borderId="56" xfId="39" applyNumberFormat="1" applyFont="1" applyFill="1" applyBorder="1" applyAlignment="1">
      <alignment horizontal="center" vertical="center" wrapText="1"/>
    </xf>
    <xf numFmtId="173" fontId="38" fillId="6" borderId="57" xfId="39" applyNumberFormat="1" applyFont="1" applyFill="1" applyBorder="1" applyAlignment="1">
      <alignment horizontal="center" vertical="center" wrapText="1"/>
    </xf>
    <xf numFmtId="0" fontId="41" fillId="11" borderId="0" xfId="39" applyFont="1" applyFill="1"/>
    <xf numFmtId="0" fontId="44" fillId="0" borderId="0" xfId="39" applyFont="1"/>
    <xf numFmtId="0" fontId="41" fillId="0" borderId="49" xfId="39" applyFont="1" applyBorder="1"/>
    <xf numFmtId="173" fontId="41" fillId="0" borderId="11" xfId="39" applyNumberFormat="1" applyFont="1" applyBorder="1"/>
    <xf numFmtId="173" fontId="41" fillId="0" borderId="7" xfId="39" applyNumberFormat="1" applyFont="1" applyBorder="1"/>
    <xf numFmtId="173" fontId="41" fillId="0" borderId="37" xfId="39" applyNumberFormat="1" applyFont="1" applyBorder="1"/>
    <xf numFmtId="0" fontId="41" fillId="0" borderId="7" xfId="39" applyFont="1" applyBorder="1"/>
    <xf numFmtId="0" fontId="44" fillId="6" borderId="7" xfId="39" applyFont="1" applyFill="1" applyBorder="1"/>
    <xf numFmtId="173" fontId="44" fillId="6" borderId="37" xfId="39" applyNumberFormat="1" applyFont="1" applyFill="1" applyBorder="1"/>
    <xf numFmtId="0" fontId="43" fillId="6" borderId="68" xfId="39" applyFont="1" applyFill="1" applyBorder="1" applyAlignment="1">
      <alignment vertical="center" wrapText="1"/>
    </xf>
    <xf numFmtId="2" fontId="38" fillId="0" borderId="0" xfId="0" applyNumberFormat="1" applyFont="1" applyAlignment="1">
      <alignment vertical="center"/>
    </xf>
    <xf numFmtId="0" fontId="42" fillId="0" borderId="0" xfId="0" applyFont="1">
      <alignment vertical="center" wrapText="1"/>
    </xf>
    <xf numFmtId="173" fontId="41" fillId="0" borderId="0" xfId="39" applyNumberFormat="1" applyFont="1" applyAlignment="1">
      <alignment wrapText="1"/>
    </xf>
    <xf numFmtId="49" fontId="38" fillId="0" borderId="0" xfId="5" applyNumberFormat="1" applyFont="1" applyFill="1" applyBorder="1" applyAlignment="1">
      <alignment horizontal="center" vertical="center"/>
    </xf>
    <xf numFmtId="0" fontId="42" fillId="0" borderId="0" xfId="0" applyFont="1" applyAlignment="1">
      <alignment vertical="center"/>
    </xf>
    <xf numFmtId="0" fontId="44" fillId="0" borderId="0" xfId="55" applyFont="1"/>
    <xf numFmtId="0" fontId="41" fillId="0" borderId="0" xfId="55" applyFont="1" applyAlignment="1">
      <alignment horizontal="left"/>
    </xf>
    <xf numFmtId="0" fontId="44" fillId="0" borderId="0" xfId="55" applyFont="1" applyAlignment="1">
      <alignment horizontal="justify" vertical="top" wrapText="1"/>
    </xf>
    <xf numFmtId="0" fontId="41" fillId="0" borderId="0" xfId="55" applyFont="1" applyAlignment="1">
      <alignment horizontal="justify" vertical="top" wrapText="1"/>
    </xf>
    <xf numFmtId="0" fontId="44" fillId="0" borderId="0" xfId="55" applyFont="1" applyAlignment="1">
      <alignment wrapText="1"/>
    </xf>
    <xf numFmtId="0" fontId="44" fillId="0" borderId="0" xfId="55" applyFont="1" applyAlignment="1">
      <alignment horizontal="left" vertical="top" wrapText="1"/>
    </xf>
    <xf numFmtId="0" fontId="41" fillId="0" borderId="0" xfId="55" applyFont="1"/>
    <xf numFmtId="0" fontId="41" fillId="0" borderId="0" xfId="55" applyFont="1" applyAlignment="1">
      <alignment horizontal="left" vertical="top" wrapText="1"/>
    </xf>
    <xf numFmtId="0" fontId="41" fillId="0" borderId="0" xfId="55" applyFont="1" applyAlignment="1">
      <alignment horizontal="right" vertical="top" wrapText="1"/>
    </xf>
    <xf numFmtId="0" fontId="44" fillId="0" borderId="0" xfId="55" applyFont="1" applyAlignment="1">
      <alignment horizontal="right" vertical="top" wrapText="1"/>
    </xf>
    <xf numFmtId="0" fontId="44" fillId="0" borderId="0" xfId="55" applyFont="1" applyAlignment="1">
      <alignment horizontal="center" vertical="top" wrapText="1"/>
    </xf>
    <xf numFmtId="0" fontId="45" fillId="0" borderId="0" xfId="55" applyFont="1"/>
    <xf numFmtId="0" fontId="45" fillId="0" borderId="0" xfId="55" applyFont="1" applyAlignment="1">
      <alignment horizontal="left"/>
    </xf>
    <xf numFmtId="0" fontId="46" fillId="0" borderId="0" xfId="55" applyFont="1"/>
    <xf numFmtId="0" fontId="45" fillId="0" borderId="0" xfId="55" quotePrefix="1" applyFont="1"/>
    <xf numFmtId="0" fontId="41" fillId="0" borderId="0" xfId="0" applyFont="1" applyAlignment="1">
      <alignment horizontal="left" indent="2"/>
    </xf>
    <xf numFmtId="0" fontId="41" fillId="0" borderId="0" xfId="0" applyFont="1" applyAlignment="1"/>
    <xf numFmtId="0" fontId="48" fillId="0" borderId="0" xfId="55" applyFont="1"/>
    <xf numFmtId="0" fontId="41" fillId="0" borderId="0" xfId="0" applyFont="1" applyAlignment="1">
      <alignment wrapText="1"/>
    </xf>
    <xf numFmtId="0" fontId="40" fillId="5" borderId="55" xfId="0" applyFont="1" applyFill="1" applyBorder="1" applyAlignment="1">
      <alignment horizontal="right" vertical="center" wrapText="1"/>
    </xf>
    <xf numFmtId="0" fontId="41" fillId="0" borderId="0" xfId="55" applyFont="1" applyAlignment="1">
      <alignment horizontal="justify" vertical="center" wrapText="1"/>
    </xf>
    <xf numFmtId="0" fontId="34" fillId="0" borderId="0" xfId="0" applyFont="1" applyProtection="1">
      <alignment vertical="center" wrapText="1"/>
      <protection locked="0"/>
    </xf>
    <xf numFmtId="168" fontId="34" fillId="0" borderId="0" xfId="0" applyNumberFormat="1" applyFont="1" applyProtection="1">
      <alignment vertical="center" wrapText="1"/>
      <protection locked="0"/>
    </xf>
    <xf numFmtId="0" fontId="34" fillId="0" borderId="0" xfId="0" applyFont="1" applyAlignment="1" applyProtection="1">
      <alignment horizontal="left" vertical="center" wrapText="1"/>
      <protection locked="0"/>
    </xf>
    <xf numFmtId="0" fontId="34" fillId="0" borderId="0" xfId="0" applyFont="1" applyAlignment="1" applyProtection="1">
      <alignment horizontal="left" vertical="center"/>
      <protection locked="0"/>
    </xf>
    <xf numFmtId="0" fontId="34" fillId="0" borderId="0" xfId="0" applyFont="1" applyAlignment="1" applyProtection="1">
      <alignment vertical="center"/>
      <protection locked="0"/>
    </xf>
    <xf numFmtId="168" fontId="34" fillId="0" borderId="0" xfId="0" applyNumberFormat="1" applyFont="1" applyAlignment="1" applyProtection="1">
      <alignment vertical="center"/>
      <protection locked="0"/>
    </xf>
    <xf numFmtId="0" fontId="41" fillId="0" borderId="13" xfId="39" applyFont="1" applyBorder="1" applyAlignment="1">
      <alignment horizontal="center"/>
    </xf>
    <xf numFmtId="0" fontId="41" fillId="0" borderId="38" xfId="39" applyFont="1" applyBorder="1" applyAlignment="1">
      <alignment horizontal="center"/>
    </xf>
    <xf numFmtId="0" fontId="44" fillId="6" borderId="38" xfId="39" applyFont="1" applyFill="1" applyBorder="1" applyAlignment="1">
      <alignment horizontal="center"/>
    </xf>
    <xf numFmtId="0" fontId="41" fillId="6" borderId="7" xfId="39" applyFont="1" applyFill="1" applyBorder="1"/>
    <xf numFmtId="0" fontId="41" fillId="6" borderId="68" xfId="39" applyFont="1" applyFill="1" applyBorder="1" applyAlignment="1">
      <alignment wrapText="1"/>
    </xf>
    <xf numFmtId="0" fontId="41" fillId="0" borderId="38" xfId="39" applyFont="1" applyBorder="1"/>
    <xf numFmtId="0" fontId="44" fillId="6" borderId="66" xfId="39" applyFont="1" applyFill="1" applyBorder="1" applyAlignment="1">
      <alignment horizontal="center" vertical="center" wrapText="1"/>
    </xf>
    <xf numFmtId="0" fontId="41" fillId="0" borderId="64" xfId="39" applyFont="1" applyBorder="1"/>
    <xf numFmtId="0" fontId="41" fillId="6" borderId="74" xfId="39" applyFont="1" applyFill="1" applyBorder="1"/>
    <xf numFmtId="0" fontId="39" fillId="0" borderId="0" xfId="0" applyFont="1">
      <alignment vertical="center" wrapText="1"/>
    </xf>
    <xf numFmtId="165" fontId="37" fillId="0" borderId="69" xfId="5" applyFont="1" applyBorder="1" applyAlignment="1" applyProtection="1">
      <alignment vertical="center" wrapText="1"/>
      <protection locked="0"/>
    </xf>
    <xf numFmtId="0" fontId="37" fillId="7" borderId="75" xfId="0" applyFont="1" applyFill="1" applyBorder="1" applyAlignment="1">
      <alignment vertical="center"/>
    </xf>
    <xf numFmtId="0" fontId="34" fillId="7" borderId="76" xfId="0" applyFont="1" applyFill="1" applyBorder="1">
      <alignment vertical="center" wrapText="1"/>
    </xf>
    <xf numFmtId="168" fontId="34" fillId="7" borderId="76" xfId="0" applyNumberFormat="1" applyFont="1" applyFill="1" applyBorder="1">
      <alignment vertical="center" wrapText="1"/>
    </xf>
    <xf numFmtId="0" fontId="34" fillId="7" borderId="76" xfId="0" applyFont="1" applyFill="1" applyBorder="1" applyAlignment="1">
      <alignment horizontal="left" vertical="center" wrapText="1"/>
    </xf>
    <xf numFmtId="0" fontId="34" fillId="7" borderId="77" xfId="0" applyFont="1" applyFill="1" applyBorder="1">
      <alignment vertical="center" wrapText="1"/>
    </xf>
    <xf numFmtId="0" fontId="34" fillId="7" borderId="78" xfId="0" applyFont="1" applyFill="1" applyBorder="1">
      <alignment vertical="center" wrapText="1"/>
    </xf>
    <xf numFmtId="0" fontId="34" fillId="7" borderId="0" xfId="0" applyFont="1" applyFill="1" applyAlignment="1" applyProtection="1">
      <alignment vertical="center"/>
      <protection locked="0"/>
    </xf>
    <xf numFmtId="168" fontId="34" fillId="7" borderId="0" xfId="0" applyNumberFormat="1" applyFont="1" applyFill="1" applyAlignment="1" applyProtection="1">
      <alignment vertical="center"/>
      <protection locked="0"/>
    </xf>
    <xf numFmtId="0" fontId="34" fillId="7" borderId="0" xfId="0" applyFont="1" applyFill="1" applyAlignment="1" applyProtection="1">
      <alignment horizontal="left" vertical="center"/>
      <protection locked="0"/>
    </xf>
    <xf numFmtId="0" fontId="34" fillId="7" borderId="0" xfId="0" applyFont="1" applyFill="1" applyProtection="1">
      <alignment vertical="center" wrapText="1"/>
      <protection locked="0"/>
    </xf>
    <xf numFmtId="0" fontId="34" fillId="7" borderId="79" xfId="0" applyFont="1" applyFill="1" applyBorder="1" applyProtection="1">
      <alignment vertical="center" wrapText="1"/>
      <protection locked="0"/>
    </xf>
    <xf numFmtId="0" fontId="34" fillId="7" borderId="78" xfId="0" applyFont="1" applyFill="1" applyBorder="1" applyAlignment="1" applyProtection="1">
      <alignment vertical="center"/>
      <protection locked="0"/>
    </xf>
    <xf numFmtId="0" fontId="34" fillId="7" borderId="80" xfId="0" applyFont="1" applyFill="1" applyBorder="1" applyAlignment="1" applyProtection="1">
      <alignment vertical="center"/>
      <protection locked="0"/>
    </xf>
    <xf numFmtId="0" fontId="34" fillId="7" borderId="81" xfId="0" applyFont="1" applyFill="1" applyBorder="1" applyAlignment="1" applyProtection="1">
      <alignment horizontal="left" vertical="center"/>
      <protection locked="0"/>
    </xf>
    <xf numFmtId="0" fontId="34" fillId="7" borderId="81" xfId="0" applyFont="1" applyFill="1" applyBorder="1">
      <alignment vertical="center" wrapText="1"/>
    </xf>
    <xf numFmtId="0" fontId="34" fillId="7" borderId="82" xfId="0" applyFont="1" applyFill="1" applyBorder="1">
      <alignment vertical="center" wrapText="1"/>
    </xf>
    <xf numFmtId="167" fontId="38" fillId="0" borderId="0" xfId="5" applyNumberFormat="1" applyFont="1" applyBorder="1" applyAlignment="1">
      <alignment horizontal="right" vertical="center" wrapText="1"/>
    </xf>
    <xf numFmtId="165" fontId="37" fillId="0" borderId="69" xfId="5" applyFont="1" applyBorder="1" applyAlignment="1">
      <alignment vertical="center" wrapText="1"/>
    </xf>
    <xf numFmtId="167" fontId="39" fillId="0" borderId="83" xfId="5" applyNumberFormat="1" applyFont="1" applyBorder="1" applyAlignment="1">
      <alignment horizontal="right" vertical="center" wrapText="1"/>
    </xf>
    <xf numFmtId="167" fontId="39" fillId="0" borderId="83" xfId="5" applyNumberFormat="1" applyFont="1" applyBorder="1" applyAlignment="1">
      <alignment horizontal="left" vertical="center" wrapText="1"/>
    </xf>
    <xf numFmtId="165" fontId="39" fillId="0" borderId="83" xfId="5" applyFont="1" applyBorder="1" applyAlignment="1">
      <alignment horizontal="right" vertical="center" wrapText="1"/>
    </xf>
    <xf numFmtId="167" fontId="39" fillId="0" borderId="83" xfId="5" applyNumberFormat="1" applyFont="1" applyFill="1" applyBorder="1" applyAlignment="1">
      <alignment horizontal="right" vertical="center" wrapText="1"/>
    </xf>
    <xf numFmtId="167" fontId="39" fillId="0" borderId="83" xfId="5" applyNumberFormat="1" applyFont="1" applyFill="1" applyBorder="1" applyAlignment="1">
      <alignment horizontal="left" vertical="center" wrapText="1"/>
    </xf>
    <xf numFmtId="165" fontId="39" fillId="0" borderId="83" xfId="5" applyFont="1" applyFill="1" applyBorder="1" applyAlignment="1">
      <alignment horizontal="right" vertical="center" wrapText="1"/>
    </xf>
    <xf numFmtId="0" fontId="40" fillId="5" borderId="83" xfId="0" applyFont="1" applyFill="1" applyBorder="1">
      <alignment vertical="center" wrapText="1"/>
    </xf>
    <xf numFmtId="168" fontId="40" fillId="5" borderId="83" xfId="0" applyNumberFormat="1" applyFont="1" applyFill="1" applyBorder="1">
      <alignment vertical="center" wrapText="1"/>
    </xf>
    <xf numFmtId="0" fontId="40" fillId="5" borderId="83" xfId="0" applyFont="1" applyFill="1" applyBorder="1" applyAlignment="1">
      <alignment horizontal="left" vertical="center" wrapText="1"/>
    </xf>
    <xf numFmtId="0" fontId="40" fillId="5" borderId="83" xfId="0" applyFont="1" applyFill="1" applyBorder="1" applyAlignment="1">
      <alignment horizontal="right" vertical="center" wrapText="1"/>
    </xf>
    <xf numFmtId="0" fontId="39" fillId="0" borderId="83" xfId="5" applyNumberFormat="1" applyFont="1" applyBorder="1" applyAlignment="1" applyProtection="1">
      <alignment horizontal="center" vertical="center" wrapText="1"/>
      <protection locked="0"/>
    </xf>
    <xf numFmtId="167" fontId="39" fillId="0" borderId="83" xfId="5" applyNumberFormat="1" applyFont="1" applyBorder="1" applyAlignment="1" applyProtection="1">
      <alignment horizontal="center" vertical="center" wrapText="1"/>
      <protection locked="0"/>
    </xf>
    <xf numFmtId="49" fontId="39" fillId="0" borderId="83" xfId="5" applyNumberFormat="1" applyFont="1" applyBorder="1" applyAlignment="1" applyProtection="1">
      <alignment horizontal="left" vertical="center" wrapText="1"/>
      <protection locked="0"/>
    </xf>
    <xf numFmtId="0" fontId="39" fillId="0" borderId="83" xfId="5" applyNumberFormat="1" applyFont="1" applyBorder="1" applyAlignment="1" applyProtection="1">
      <alignment horizontal="left" vertical="center" wrapText="1"/>
      <protection locked="0"/>
    </xf>
    <xf numFmtId="167" fontId="39" fillId="0" borderId="83" xfId="5" applyNumberFormat="1" applyFont="1" applyBorder="1" applyAlignment="1" applyProtection="1">
      <alignment horizontal="right" vertical="center" wrapText="1"/>
      <protection locked="0"/>
    </xf>
    <xf numFmtId="165" fontId="39" fillId="0" borderId="83" xfId="5" applyFont="1" applyBorder="1" applyAlignment="1" applyProtection="1">
      <alignment horizontal="right" vertical="center" wrapText="1"/>
      <protection locked="0"/>
    </xf>
    <xf numFmtId="0" fontId="39" fillId="0" borderId="83" xfId="5" applyNumberFormat="1" applyFont="1" applyFill="1" applyBorder="1" applyAlignment="1" applyProtection="1">
      <alignment horizontal="center" vertical="center" wrapText="1"/>
      <protection locked="0"/>
    </xf>
    <xf numFmtId="167" fontId="39" fillId="0" borderId="83" xfId="5" applyNumberFormat="1" applyFont="1" applyFill="1" applyBorder="1" applyAlignment="1" applyProtection="1">
      <alignment horizontal="center" vertical="center" wrapText="1"/>
      <protection locked="0"/>
    </xf>
    <xf numFmtId="49" fontId="39" fillId="0" borderId="83" xfId="5" applyNumberFormat="1" applyFont="1" applyFill="1" applyBorder="1" applyAlignment="1" applyProtection="1">
      <alignment horizontal="left" vertical="center" wrapText="1"/>
      <protection locked="0"/>
    </xf>
    <xf numFmtId="0" fontId="39" fillId="0" borderId="83" xfId="5" applyNumberFormat="1" applyFont="1" applyFill="1" applyBorder="1" applyAlignment="1" applyProtection="1">
      <alignment horizontal="left" vertical="center" wrapText="1"/>
      <protection locked="0"/>
    </xf>
    <xf numFmtId="167" fontId="39" fillId="0" borderId="83" xfId="5" applyNumberFormat="1" applyFont="1" applyFill="1" applyBorder="1" applyAlignment="1" applyProtection="1">
      <alignment horizontal="right" vertical="center" wrapText="1"/>
      <protection locked="0"/>
    </xf>
    <xf numFmtId="165" fontId="39" fillId="0" borderId="83" xfId="5" applyFont="1" applyFill="1" applyBorder="1" applyAlignment="1" applyProtection="1">
      <alignment horizontal="right" vertical="center" wrapText="1"/>
      <protection locked="0"/>
    </xf>
    <xf numFmtId="0" fontId="39" fillId="0" borderId="0" xfId="0" applyFont="1" applyAlignment="1" applyProtection="1">
      <alignment vertical="center"/>
      <protection locked="0"/>
    </xf>
    <xf numFmtId="0" fontId="41" fillId="0" borderId="0" xfId="0" applyFont="1" applyAlignment="1">
      <alignment horizontal="left" vertical="top" indent="2"/>
    </xf>
    <xf numFmtId="0" fontId="55" fillId="0" borderId="0" xfId="55" applyFont="1"/>
    <xf numFmtId="0" fontId="50" fillId="12" borderId="84" xfId="0" applyFont="1" applyFill="1" applyBorder="1" applyAlignment="1">
      <alignment horizontal="center"/>
    </xf>
    <xf numFmtId="0" fontId="45" fillId="0" borderId="85" xfId="55" applyFont="1" applyBorder="1"/>
    <xf numFmtId="0" fontId="41" fillId="0" borderId="85" xfId="0" applyFont="1" applyBorder="1" applyAlignment="1"/>
    <xf numFmtId="0" fontId="41" fillId="0" borderId="85" xfId="55" applyFont="1" applyBorder="1" applyAlignment="1">
      <alignment vertical="center" wrapText="1"/>
    </xf>
    <xf numFmtId="0" fontId="41" fillId="0" borderId="86" xfId="55" applyFont="1" applyBorder="1" applyAlignment="1">
      <alignment vertical="center" wrapText="1"/>
    </xf>
    <xf numFmtId="0" fontId="44" fillId="0" borderId="0" xfId="55" applyFont="1" applyAlignment="1">
      <alignment vertical="center"/>
    </xf>
    <xf numFmtId="0" fontId="47" fillId="0" borderId="0" xfId="55" applyFont="1" applyAlignment="1">
      <alignment vertical="center"/>
    </xf>
    <xf numFmtId="0" fontId="45" fillId="0" borderId="0" xfId="55" applyFont="1" applyAlignment="1">
      <alignment vertical="center"/>
    </xf>
    <xf numFmtId="0" fontId="44" fillId="0" borderId="0" xfId="55" applyFont="1" applyAlignment="1">
      <alignment horizontal="justify" vertical="center" wrapText="1"/>
    </xf>
    <xf numFmtId="0" fontId="44" fillId="0" borderId="0" xfId="55" applyFont="1" applyAlignment="1">
      <alignment vertical="center" wrapText="1"/>
    </xf>
    <xf numFmtId="0" fontId="41" fillId="0" borderId="0" xfId="55" applyFont="1" applyAlignment="1">
      <alignment vertical="center"/>
    </xf>
    <xf numFmtId="0" fontId="44" fillId="7" borderId="0" xfId="55" applyFont="1" applyFill="1" applyAlignment="1">
      <alignment horizontal="justify" vertical="center" wrapText="1"/>
    </xf>
    <xf numFmtId="0" fontId="44" fillId="6" borderId="65" xfId="55" applyFont="1" applyFill="1" applyBorder="1" applyAlignment="1">
      <alignment vertical="center" shrinkToFit="1"/>
    </xf>
    <xf numFmtId="0" fontId="49" fillId="0" borderId="0" xfId="55" applyFont="1" applyAlignment="1">
      <alignment horizontal="left" vertical="center" shrinkToFit="1"/>
    </xf>
    <xf numFmtId="0" fontId="41" fillId="0" borderId="0" xfId="55" applyFont="1" applyAlignment="1">
      <alignment horizontal="left" vertical="center" shrinkToFit="1"/>
    </xf>
    <xf numFmtId="0" fontId="54" fillId="6" borderId="65" xfId="55" applyFont="1" applyFill="1" applyBorder="1" applyAlignment="1">
      <alignment vertical="center" wrapText="1" shrinkToFit="1"/>
    </xf>
    <xf numFmtId="174" fontId="44" fillId="6" borderId="65" xfId="10" applyNumberFormat="1" applyFont="1" applyFill="1" applyBorder="1" applyAlignment="1">
      <alignment vertical="center" shrinkToFit="1"/>
    </xf>
    <xf numFmtId="174" fontId="41" fillId="0" borderId="0" xfId="55" applyNumberFormat="1" applyFont="1" applyAlignment="1">
      <alignment horizontal="left" vertical="center" shrinkToFit="1"/>
    </xf>
    <xf numFmtId="174" fontId="44" fillId="12" borderId="65" xfId="10" applyNumberFormat="1" applyFont="1" applyFill="1" applyBorder="1" applyAlignment="1">
      <alignment vertical="center" shrinkToFit="1"/>
    </xf>
    <xf numFmtId="173" fontId="44" fillId="0" borderId="62" xfId="39" applyNumberFormat="1" applyFont="1" applyBorder="1"/>
    <xf numFmtId="173" fontId="44" fillId="0" borderId="37" xfId="39" applyNumberFormat="1" applyFont="1" applyBorder="1"/>
    <xf numFmtId="0" fontId="44" fillId="0" borderId="65" xfId="39" applyFont="1" applyBorder="1" applyAlignment="1">
      <alignment vertical="center"/>
    </xf>
    <xf numFmtId="0" fontId="44" fillId="0" borderId="62" xfId="39" applyFont="1" applyBorder="1" applyAlignment="1">
      <alignment horizontal="center"/>
    </xf>
    <xf numFmtId="0" fontId="44" fillId="0" borderId="62" xfId="39" applyFont="1" applyBorder="1"/>
    <xf numFmtId="0" fontId="44" fillId="0" borderId="38" xfId="39" applyFont="1" applyBorder="1" applyAlignment="1">
      <alignment horizontal="center"/>
    </xf>
    <xf numFmtId="0" fontId="44" fillId="0" borderId="7" xfId="39" applyFont="1" applyBorder="1"/>
    <xf numFmtId="0" fontId="44" fillId="6" borderId="65" xfId="39" applyFont="1" applyFill="1" applyBorder="1"/>
    <xf numFmtId="0" fontId="44" fillId="6" borderId="0" xfId="39" applyFont="1" applyFill="1"/>
    <xf numFmtId="173" fontId="44" fillId="0" borderId="74" xfId="39" applyNumberFormat="1" applyFont="1" applyBorder="1"/>
    <xf numFmtId="173" fontId="44" fillId="0" borderId="42" xfId="39" applyNumberFormat="1" applyFont="1" applyBorder="1"/>
    <xf numFmtId="173" fontId="41" fillId="0" borderId="83" xfId="39" applyNumberFormat="1" applyFont="1" applyBorder="1"/>
    <xf numFmtId="173" fontId="44" fillId="6" borderId="83" xfId="39" applyNumberFormat="1" applyFont="1" applyFill="1" applyBorder="1"/>
    <xf numFmtId="173" fontId="44" fillId="0" borderId="83" xfId="39" applyNumberFormat="1" applyFont="1" applyBorder="1"/>
    <xf numFmtId="173" fontId="41" fillId="0" borderId="87" xfId="39" applyNumberFormat="1" applyFont="1" applyBorder="1"/>
    <xf numFmtId="173" fontId="44" fillId="6" borderId="87" xfId="39" applyNumberFormat="1" applyFont="1" applyFill="1" applyBorder="1"/>
    <xf numFmtId="173" fontId="44" fillId="0" borderId="87" xfId="39" applyNumberFormat="1" applyFont="1" applyBorder="1"/>
    <xf numFmtId="173" fontId="44" fillId="6" borderId="88" xfId="39" applyNumberFormat="1" applyFont="1" applyFill="1" applyBorder="1"/>
    <xf numFmtId="173" fontId="44" fillId="6" borderId="89" xfId="39" applyNumberFormat="1" applyFont="1" applyFill="1" applyBorder="1"/>
    <xf numFmtId="173" fontId="41" fillId="0" borderId="90" xfId="39" applyNumberFormat="1" applyFont="1" applyBorder="1"/>
    <xf numFmtId="173" fontId="44" fillId="6" borderId="90" xfId="39" applyNumberFormat="1" applyFont="1" applyFill="1" applyBorder="1"/>
    <xf numFmtId="173" fontId="44" fillId="0" borderId="90" xfId="39" applyNumberFormat="1" applyFont="1" applyBorder="1"/>
    <xf numFmtId="173" fontId="44" fillId="6" borderId="91" xfId="39" applyNumberFormat="1" applyFont="1" applyFill="1" applyBorder="1"/>
    <xf numFmtId="173" fontId="44" fillId="0" borderId="92" xfId="39" applyNumberFormat="1" applyFont="1" applyBorder="1"/>
    <xf numFmtId="173" fontId="41" fillId="0" borderId="92" xfId="39" applyNumberFormat="1" applyFont="1" applyBorder="1"/>
    <xf numFmtId="173" fontId="44" fillId="6" borderId="92" xfId="39" applyNumberFormat="1" applyFont="1" applyFill="1" applyBorder="1"/>
    <xf numFmtId="173" fontId="44" fillId="6" borderId="93" xfId="39" applyNumberFormat="1" applyFont="1" applyFill="1" applyBorder="1"/>
    <xf numFmtId="173" fontId="39" fillId="0" borderId="0" xfId="39" applyNumberFormat="1" applyFont="1"/>
    <xf numFmtId="173" fontId="38" fillId="0" borderId="63" xfId="39" applyNumberFormat="1" applyFont="1" applyBorder="1"/>
    <xf numFmtId="173" fontId="38" fillId="0" borderId="70" xfId="39" applyNumberFormat="1" applyFont="1" applyBorder="1"/>
    <xf numFmtId="173" fontId="38" fillId="6" borderId="70" xfId="39" applyNumberFormat="1" applyFont="1" applyFill="1" applyBorder="1"/>
    <xf numFmtId="173" fontId="38" fillId="6" borderId="69" xfId="39" applyNumberFormat="1" applyFont="1" applyFill="1" applyBorder="1" applyAlignment="1">
      <alignment horizontal="left" vertical="center" wrapText="1"/>
    </xf>
    <xf numFmtId="173" fontId="39" fillId="0" borderId="0" xfId="39" applyNumberFormat="1" applyFont="1" applyAlignment="1">
      <alignment wrapText="1"/>
    </xf>
    <xf numFmtId="0" fontId="41" fillId="6" borderId="38" xfId="39" applyFont="1" applyFill="1" applyBorder="1" applyAlignment="1">
      <alignment horizontal="center"/>
    </xf>
    <xf numFmtId="173" fontId="41" fillId="6" borderId="37" xfId="39" applyNumberFormat="1" applyFont="1" applyFill="1" applyBorder="1"/>
    <xf numFmtId="0" fontId="41" fillId="6" borderId="0" xfId="39" applyFont="1" applyFill="1"/>
    <xf numFmtId="173" fontId="41" fillId="6" borderId="87" xfId="39" applyNumberFormat="1" applyFont="1" applyFill="1" applyBorder="1"/>
    <xf numFmtId="173" fontId="41" fillId="6" borderId="83" xfId="39" applyNumberFormat="1" applyFont="1" applyFill="1" applyBorder="1"/>
    <xf numFmtId="173" fontId="41" fillId="6" borderId="92" xfId="39" applyNumberFormat="1" applyFont="1" applyFill="1" applyBorder="1"/>
    <xf numFmtId="0" fontId="44" fillId="6" borderId="7" xfId="39" applyFont="1" applyFill="1" applyBorder="1" applyAlignment="1">
      <alignment wrapText="1"/>
    </xf>
    <xf numFmtId="0" fontId="44" fillId="6" borderId="0" xfId="39" applyFont="1" applyFill="1" applyAlignment="1">
      <alignment horizontal="left" wrapText="1"/>
    </xf>
    <xf numFmtId="173" fontId="44" fillId="6" borderId="87" xfId="39" applyNumberFormat="1" applyFont="1" applyFill="1" applyBorder="1" applyAlignment="1">
      <alignment wrapText="1"/>
    </xf>
    <xf numFmtId="173" fontId="44" fillId="6" borderId="83" xfId="39" applyNumberFormat="1" applyFont="1" applyFill="1" applyBorder="1" applyAlignment="1">
      <alignment wrapText="1"/>
    </xf>
    <xf numFmtId="173" fontId="44" fillId="6" borderId="90" xfId="39" applyNumberFormat="1" applyFont="1" applyFill="1" applyBorder="1" applyAlignment="1">
      <alignment wrapText="1"/>
    </xf>
    <xf numFmtId="173" fontId="44" fillId="6" borderId="92" xfId="39" applyNumberFormat="1" applyFont="1" applyFill="1" applyBorder="1" applyAlignment="1">
      <alignment wrapText="1"/>
    </xf>
    <xf numFmtId="173" fontId="38" fillId="0" borderId="71" xfId="39" applyNumberFormat="1" applyFont="1" applyBorder="1"/>
    <xf numFmtId="173" fontId="38" fillId="6" borderId="71" xfId="39" applyNumberFormat="1" applyFont="1" applyFill="1" applyBorder="1"/>
    <xf numFmtId="0" fontId="43" fillId="6" borderId="96" xfId="39" applyFont="1" applyFill="1" applyBorder="1" applyAlignment="1">
      <alignment vertical="center"/>
    </xf>
    <xf numFmtId="0" fontId="41" fillId="0" borderId="7" xfId="39" applyFont="1" applyBorder="1" applyAlignment="1">
      <alignment horizontal="center"/>
    </xf>
    <xf numFmtId="0" fontId="41" fillId="6" borderId="7" xfId="39" applyFont="1" applyFill="1" applyBorder="1" applyAlignment="1">
      <alignment wrapText="1"/>
    </xf>
    <xf numFmtId="0" fontId="41" fillId="0" borderId="38" xfId="39" applyFont="1" applyBorder="1" applyAlignment="1">
      <alignment vertical="center"/>
    </xf>
    <xf numFmtId="9" fontId="41" fillId="0" borderId="0" xfId="56" applyFont="1"/>
    <xf numFmtId="9" fontId="44" fillId="0" borderId="94" xfId="56" applyFont="1" applyFill="1" applyBorder="1"/>
    <xf numFmtId="9" fontId="41" fillId="0" borderId="94" xfId="56" applyFont="1" applyBorder="1"/>
    <xf numFmtId="9" fontId="44" fillId="6" borderId="94" xfId="56" applyFont="1" applyFill="1" applyBorder="1"/>
    <xf numFmtId="9" fontId="41" fillId="6" borderId="94" xfId="56" applyFont="1" applyFill="1" applyBorder="1"/>
    <xf numFmtId="9" fontId="44" fillId="6" borderId="94" xfId="56" applyFont="1" applyFill="1" applyBorder="1" applyAlignment="1">
      <alignment horizontal="left" wrapText="1"/>
    </xf>
    <xf numFmtId="9" fontId="44" fillId="6" borderId="95" xfId="56" applyFont="1" applyFill="1" applyBorder="1"/>
    <xf numFmtId="9" fontId="41" fillId="0" borderId="0" xfId="56" applyFont="1" applyAlignment="1">
      <alignment wrapText="1"/>
    </xf>
    <xf numFmtId="0" fontId="56" fillId="0" borderId="0" xfId="0" applyFont="1">
      <alignment vertical="center" wrapText="1"/>
    </xf>
    <xf numFmtId="17" fontId="56" fillId="0" borderId="0" xfId="0" applyNumberFormat="1" applyFont="1">
      <alignment vertical="center" wrapText="1"/>
    </xf>
    <xf numFmtId="0" fontId="42" fillId="0" borderId="65" xfId="0" applyFont="1" applyBorder="1" applyAlignment="1">
      <alignment horizontal="left" vertical="center" wrapText="1"/>
    </xf>
    <xf numFmtId="0" fontId="56" fillId="0" borderId="72" xfId="0" applyFont="1" applyBorder="1">
      <alignment vertical="center" wrapText="1"/>
    </xf>
    <xf numFmtId="173" fontId="44" fillId="0" borderId="0" xfId="39" applyNumberFormat="1" applyFont="1"/>
    <xf numFmtId="173" fontId="44" fillId="0" borderId="97" xfId="39" applyNumberFormat="1" applyFont="1" applyBorder="1"/>
    <xf numFmtId="9" fontId="44" fillId="0" borderId="98" xfId="56" applyFont="1" applyFill="1" applyBorder="1"/>
    <xf numFmtId="9" fontId="38" fillId="6" borderId="99" xfId="56" applyFont="1" applyFill="1" applyBorder="1" applyAlignment="1">
      <alignment horizontal="center" vertical="center" wrapText="1"/>
    </xf>
    <xf numFmtId="164" fontId="42" fillId="0" borderId="67" xfId="10" applyNumberFormat="1" applyFont="1" applyBorder="1" applyAlignment="1">
      <alignment horizontal="left" vertical="center" wrapText="1"/>
    </xf>
    <xf numFmtId="164" fontId="56" fillId="0" borderId="73" xfId="10" applyNumberFormat="1" applyFont="1" applyBorder="1" applyAlignment="1">
      <alignment vertical="center" wrapText="1"/>
    </xf>
    <xf numFmtId="0" fontId="56" fillId="6" borderId="64" xfId="0" applyFont="1" applyFill="1" applyBorder="1" applyAlignment="1">
      <alignment horizontal="left" vertical="center" wrapText="1"/>
    </xf>
    <xf numFmtId="0" fontId="56" fillId="6" borderId="71" xfId="0" applyFont="1" applyFill="1" applyBorder="1" applyAlignment="1">
      <alignment horizontal="left" vertical="center" wrapText="1"/>
    </xf>
    <xf numFmtId="0" fontId="56" fillId="6" borderId="61" xfId="0" applyFont="1" applyFill="1" applyBorder="1" applyAlignment="1">
      <alignment horizontal="left" vertical="center" wrapText="1"/>
    </xf>
    <xf numFmtId="0" fontId="56" fillId="6" borderId="66" xfId="0" applyFont="1" applyFill="1" applyBorder="1" applyAlignment="1">
      <alignment horizontal="left" vertical="center" wrapText="1"/>
    </xf>
    <xf numFmtId="0" fontId="41" fillId="0" borderId="0" xfId="55" applyFont="1" applyAlignment="1">
      <alignment horizontal="left" vertical="top" wrapText="1"/>
    </xf>
    <xf numFmtId="0" fontId="41" fillId="0" borderId="0" xfId="0" applyFont="1" applyAlignment="1">
      <alignment horizontal="left" vertical="top" wrapText="1"/>
    </xf>
    <xf numFmtId="0" fontId="41" fillId="0" borderId="85" xfId="0" applyFont="1" applyBorder="1" applyAlignment="1">
      <alignment horizontal="left" vertical="center" wrapText="1"/>
    </xf>
    <xf numFmtId="0" fontId="44" fillId="0" borderId="74" xfId="39" applyFont="1" applyBorder="1" applyAlignment="1">
      <alignment horizontal="center" vertical="center"/>
    </xf>
    <xf numFmtId="0" fontId="44" fillId="0" borderId="42" xfId="39" applyFont="1" applyBorder="1" applyAlignment="1">
      <alignment horizontal="center" vertical="center"/>
    </xf>
    <xf numFmtId="0" fontId="44" fillId="0" borderId="57" xfId="39" applyFont="1" applyBorder="1" applyAlignment="1">
      <alignment horizontal="center" vertical="center"/>
    </xf>
    <xf numFmtId="167" fontId="39" fillId="0" borderId="0" xfId="5" applyNumberFormat="1" applyFont="1" applyFill="1" applyBorder="1" applyAlignment="1">
      <alignment vertical="center"/>
    </xf>
    <xf numFmtId="0" fontId="34" fillId="0" borderId="0" xfId="0" applyFont="1" applyAlignment="1" applyProtection="1">
      <alignment horizontal="left" vertical="center" wrapText="1"/>
      <protection locked="0"/>
    </xf>
    <xf numFmtId="164" fontId="39" fillId="7" borderId="51" xfId="5" quotePrefix="1" applyNumberFormat="1" applyFont="1" applyFill="1" applyBorder="1" applyAlignment="1">
      <alignment horizontal="center" vertical="center" wrapText="1"/>
    </xf>
    <xf numFmtId="164" fontId="39" fillId="7" borderId="52" xfId="5" applyNumberFormat="1" applyFont="1" applyFill="1" applyBorder="1" applyAlignment="1">
      <alignment horizontal="center" vertical="center" wrapText="1"/>
    </xf>
    <xf numFmtId="164" fontId="39" fillId="7" borderId="51" xfId="5" applyNumberFormat="1" applyFont="1" applyFill="1" applyBorder="1" applyAlignment="1">
      <alignment horizontal="center" vertical="center" wrapText="1"/>
    </xf>
    <xf numFmtId="164" fontId="39" fillId="12" borderId="51" xfId="5" applyNumberFormat="1" applyFont="1" applyFill="1" applyBorder="1" applyAlignment="1" applyProtection="1">
      <alignment horizontal="center" vertical="center" wrapText="1"/>
      <protection locked="0"/>
    </xf>
    <xf numFmtId="164" fontId="39" fillId="12" borderId="52" xfId="5" applyNumberFormat="1" applyFont="1" applyFill="1" applyBorder="1" applyAlignment="1" applyProtection="1">
      <alignment horizontal="center" vertical="center" wrapText="1"/>
      <protection locked="0"/>
    </xf>
    <xf numFmtId="164" fontId="38" fillId="7" borderId="51" xfId="5" applyNumberFormat="1" applyFont="1" applyFill="1" applyBorder="1" applyAlignment="1">
      <alignment horizontal="center" vertical="center" wrapText="1"/>
    </xf>
    <xf numFmtId="164" fontId="38" fillId="7" borderId="52" xfId="5" applyNumberFormat="1" applyFont="1" applyFill="1" applyBorder="1" applyAlignment="1">
      <alignment horizontal="center" vertical="center" wrapText="1"/>
    </xf>
    <xf numFmtId="0" fontId="35" fillId="0" borderId="0" xfId="1" applyFont="1" applyAlignment="1">
      <alignment horizontal="left" vertical="center" wrapText="1"/>
    </xf>
    <xf numFmtId="167" fontId="39" fillId="0" borderId="51" xfId="5" applyNumberFormat="1" applyFont="1" applyBorder="1" applyAlignment="1">
      <alignment horizontal="center" vertical="center" wrapText="1"/>
    </xf>
    <xf numFmtId="167" fontId="39" fillId="0" borderId="52" xfId="5" applyNumberFormat="1" applyFont="1" applyBorder="1" applyAlignment="1">
      <alignment horizontal="center" vertical="center" wrapText="1"/>
    </xf>
    <xf numFmtId="0" fontId="34" fillId="0" borderId="0" xfId="0" applyFont="1" applyAlignment="1" applyProtection="1">
      <alignment horizontal="center" vertical="center"/>
      <protection locked="0"/>
    </xf>
    <xf numFmtId="0" fontId="34" fillId="7" borderId="81" xfId="0" applyFont="1" applyFill="1" applyBorder="1" applyAlignment="1" applyProtection="1">
      <alignment horizontal="center" vertical="center"/>
      <protection locked="0"/>
    </xf>
    <xf numFmtId="0" fontId="34" fillId="7" borderId="78" xfId="0" applyFont="1" applyFill="1" applyBorder="1" applyAlignment="1" applyProtection="1">
      <alignment horizontal="left" vertical="center" wrapText="1"/>
      <protection locked="0"/>
    </xf>
    <xf numFmtId="0" fontId="34" fillId="7" borderId="0" xfId="0" applyFont="1" applyFill="1" applyAlignment="1" applyProtection="1">
      <alignment horizontal="left" vertical="center" wrapText="1"/>
      <protection locked="0"/>
    </xf>
    <xf numFmtId="0" fontId="34" fillId="7" borderId="79" xfId="0" applyFont="1" applyFill="1" applyBorder="1" applyAlignment="1" applyProtection="1">
      <alignment horizontal="left" vertical="center" wrapText="1"/>
      <protection locked="0"/>
    </xf>
    <xf numFmtId="164" fontId="39" fillId="12" borderId="51" xfId="5" applyNumberFormat="1" applyFont="1" applyFill="1" applyBorder="1" applyAlignment="1">
      <alignment horizontal="center" vertical="center" wrapText="1"/>
    </xf>
    <xf numFmtId="164" fontId="39" fillId="12" borderId="52" xfId="5" applyNumberFormat="1" applyFont="1" applyFill="1" applyBorder="1" applyAlignment="1">
      <alignment horizontal="center" vertical="center" wrapText="1"/>
    </xf>
    <xf numFmtId="167" fontId="39" fillId="0" borderId="0" xfId="5" applyNumberFormat="1" applyFont="1" applyBorder="1" applyAlignment="1">
      <alignment horizontal="center" vertical="center" wrapText="1"/>
    </xf>
    <xf numFmtId="0" fontId="34" fillId="0" borderId="0" xfId="0" applyFont="1" applyAlignment="1">
      <alignment horizontal="left" vertical="center"/>
    </xf>
    <xf numFmtId="164" fontId="39" fillId="0" borderId="51" xfId="5" applyNumberFormat="1" applyFont="1" applyBorder="1" applyAlignment="1">
      <alignment horizontal="center" vertical="center" wrapText="1"/>
    </xf>
    <xf numFmtId="164" fontId="39" fillId="0" borderId="52" xfId="5" applyNumberFormat="1" applyFont="1" applyBorder="1" applyAlignment="1">
      <alignment horizontal="center" vertical="center" wrapText="1"/>
    </xf>
    <xf numFmtId="164" fontId="39" fillId="0" borderId="51" xfId="5" quotePrefix="1" applyNumberFormat="1" applyFont="1" applyBorder="1" applyAlignment="1">
      <alignment horizontal="center" vertical="center" wrapText="1"/>
    </xf>
    <xf numFmtId="164" fontId="38" fillId="0" borderId="51" xfId="5" applyNumberFormat="1" applyFont="1" applyBorder="1" applyAlignment="1">
      <alignment horizontal="center" vertical="center" wrapText="1"/>
    </xf>
    <xf numFmtId="164" fontId="38" fillId="0" borderId="52" xfId="5" applyNumberFormat="1" applyFont="1" applyBorder="1" applyAlignment="1">
      <alignment horizontal="center" vertical="center" wrapText="1"/>
    </xf>
    <xf numFmtId="0" fontId="16" fillId="0" borderId="0" xfId="37" applyFont="1" applyAlignment="1">
      <alignment horizontal="center" vertical="top" wrapText="1"/>
    </xf>
    <xf numFmtId="0" fontId="23" fillId="0" borderId="0" xfId="37" applyFont="1" applyAlignment="1">
      <alignment horizontal="left" vertical="top" wrapText="1"/>
    </xf>
    <xf numFmtId="0" fontId="28" fillId="8" borderId="37" xfId="37" applyFont="1" applyFill="1" applyBorder="1" applyAlignment="1">
      <alignment horizontal="center" vertical="top" wrapText="1"/>
    </xf>
    <xf numFmtId="0" fontId="28" fillId="8" borderId="26" xfId="37" applyFont="1" applyFill="1" applyBorder="1" applyAlignment="1">
      <alignment horizontal="center" vertical="top" wrapText="1"/>
    </xf>
    <xf numFmtId="0" fontId="28" fillId="8" borderId="38" xfId="37" applyFont="1" applyFill="1" applyBorder="1" applyAlignment="1">
      <alignment horizontal="center" vertical="top" wrapText="1"/>
    </xf>
    <xf numFmtId="0" fontId="17" fillId="9" borderId="11" xfId="37" applyFont="1" applyFill="1" applyBorder="1" applyAlignment="1">
      <alignment horizontal="left" vertical="top" wrapText="1"/>
    </xf>
    <xf numFmtId="0" fontId="17" fillId="9" borderId="44" xfId="37" applyFont="1" applyFill="1" applyBorder="1" applyAlignment="1">
      <alignment horizontal="left" vertical="top" wrapText="1"/>
    </xf>
    <xf numFmtId="0" fontId="17" fillId="9" borderId="45" xfId="37" applyFont="1" applyFill="1" applyBorder="1" applyAlignment="1">
      <alignment horizontal="left" vertical="top" wrapText="1"/>
    </xf>
    <xf numFmtId="0" fontId="17" fillId="9" borderId="12" xfId="37" applyFont="1" applyFill="1" applyBorder="1" applyAlignment="1">
      <alignment horizontal="left" vertical="top" wrapText="1"/>
    </xf>
    <xf numFmtId="0" fontId="17" fillId="9" borderId="13" xfId="37" applyFont="1" applyFill="1" applyBorder="1" applyAlignment="1">
      <alignment horizontal="left" vertical="top" wrapText="1"/>
    </xf>
    <xf numFmtId="0" fontId="31" fillId="0" borderId="10" xfId="37" applyFont="1" applyBorder="1" applyAlignment="1">
      <alignment horizontal="left" vertical="top" wrapText="1"/>
    </xf>
    <xf numFmtId="0" fontId="13" fillId="0" borderId="39" xfId="37" applyFont="1" applyBorder="1" applyAlignment="1">
      <alignment horizontal="left" vertical="top" wrapText="1"/>
    </xf>
    <xf numFmtId="0" fontId="13" fillId="0" borderId="20" xfId="37" applyFont="1" applyBorder="1" applyAlignment="1">
      <alignment horizontal="left" vertical="top" wrapText="1"/>
    </xf>
    <xf numFmtId="0" fontId="13" fillId="0" borderId="15" xfId="37" applyFont="1" applyBorder="1" applyAlignment="1">
      <alignment horizontal="left" vertical="top" wrapText="1"/>
    </xf>
    <xf numFmtId="0" fontId="13" fillId="0" borderId="16" xfId="37" applyFont="1" applyBorder="1" applyAlignment="1">
      <alignment horizontal="left" vertical="top" wrapText="1"/>
    </xf>
    <xf numFmtId="0" fontId="13" fillId="0" borderId="40" xfId="37" applyFont="1" applyBorder="1" applyAlignment="1">
      <alignment horizontal="left" vertical="top" wrapText="1"/>
    </xf>
    <xf numFmtId="0" fontId="17" fillId="9" borderId="46" xfId="37" applyFont="1" applyFill="1" applyBorder="1" applyAlignment="1">
      <alignment horizontal="left" vertical="top" wrapText="1"/>
    </xf>
    <xf numFmtId="0" fontId="17" fillId="9" borderId="18" xfId="37" applyFont="1" applyFill="1" applyBorder="1" applyAlignment="1">
      <alignment horizontal="left" vertical="top" wrapText="1"/>
    </xf>
    <xf numFmtId="0" fontId="17" fillId="9" borderId="17" xfId="37" applyFont="1" applyFill="1" applyBorder="1" applyAlignment="1">
      <alignment horizontal="left" vertical="top" wrapText="1"/>
    </xf>
    <xf numFmtId="0" fontId="17" fillId="9" borderId="19" xfId="37" applyFont="1" applyFill="1" applyBorder="1" applyAlignment="1">
      <alignment horizontal="left" vertical="top" wrapText="1"/>
    </xf>
    <xf numFmtId="0" fontId="17" fillId="0" borderId="17" xfId="37" applyFont="1" applyBorder="1" applyAlignment="1">
      <alignment horizontal="left" vertical="top" wrapText="1"/>
    </xf>
    <xf numFmtId="0" fontId="17" fillId="0" borderId="19" xfId="37" applyFont="1" applyBorder="1" applyAlignment="1">
      <alignment horizontal="left" vertical="top" wrapText="1"/>
    </xf>
    <xf numFmtId="0" fontId="17" fillId="0" borderId="47" xfId="37" applyFont="1" applyBorder="1" applyAlignment="1">
      <alignment horizontal="left" vertical="top" wrapText="1"/>
    </xf>
    <xf numFmtId="0" fontId="17" fillId="0" borderId="15" xfId="37" applyFont="1" applyBorder="1" applyAlignment="1">
      <alignment horizontal="left" vertical="top" wrapText="1"/>
    </xf>
    <xf numFmtId="0" fontId="17" fillId="0" borderId="16" xfId="37" applyFont="1" applyBorder="1" applyAlignment="1">
      <alignment horizontal="left" vertical="top" wrapText="1"/>
    </xf>
    <xf numFmtId="0" fontId="17" fillId="0" borderId="40" xfId="37" applyFont="1" applyBorder="1" applyAlignment="1">
      <alignment horizontal="left" vertical="top" wrapText="1"/>
    </xf>
    <xf numFmtId="169" fontId="13" fillId="0" borderId="39" xfId="37" applyNumberFormat="1" applyFont="1" applyBorder="1" applyAlignment="1">
      <alignment horizontal="left" vertical="top" shrinkToFit="1"/>
    </xf>
    <xf numFmtId="169" fontId="13" fillId="0" borderId="20" xfId="37" applyNumberFormat="1" applyFont="1" applyBorder="1" applyAlignment="1">
      <alignment horizontal="left" vertical="top" shrinkToFit="1"/>
    </xf>
    <xf numFmtId="0" fontId="18" fillId="9" borderId="33" xfId="37" applyFont="1" applyFill="1" applyBorder="1" applyAlignment="1">
      <alignment horizontal="left" vertical="top" wrapText="1"/>
    </xf>
    <xf numFmtId="0" fontId="18" fillId="9" borderId="27" xfId="37" applyFont="1" applyFill="1" applyBorder="1" applyAlignment="1">
      <alignment horizontal="left" vertical="top" wrapText="1"/>
    </xf>
    <xf numFmtId="0" fontId="18" fillId="9" borderId="36" xfId="37" applyFont="1" applyFill="1" applyBorder="1" applyAlignment="1">
      <alignment horizontal="left" vertical="top" wrapText="1"/>
    </xf>
    <xf numFmtId="0" fontId="13" fillId="0" borderId="0" xfId="37" applyFont="1" applyAlignment="1">
      <alignment horizontal="left" vertical="top" wrapText="1" indent="15"/>
    </xf>
    <xf numFmtId="0" fontId="18" fillId="10" borderId="28" xfId="37" applyFont="1" applyFill="1" applyBorder="1" applyAlignment="1">
      <alignment horizontal="left" vertical="top" wrapText="1"/>
    </xf>
    <xf numFmtId="0" fontId="18" fillId="10" borderId="29" xfId="37" applyFont="1" applyFill="1" applyBorder="1" applyAlignment="1">
      <alignment horizontal="left" vertical="top" wrapText="1"/>
    </xf>
    <xf numFmtId="0" fontId="18" fillId="10" borderId="30" xfId="37" applyFont="1" applyFill="1" applyBorder="1" applyAlignment="1">
      <alignment horizontal="left" vertical="top" wrapText="1"/>
    </xf>
    <xf numFmtId="0" fontId="18" fillId="9" borderId="31" xfId="37" applyFont="1" applyFill="1" applyBorder="1" applyAlignment="1">
      <alignment horizontal="left" vertical="center" wrapText="1"/>
    </xf>
    <xf numFmtId="0" fontId="18" fillId="9" borderId="22" xfId="37" applyFont="1" applyFill="1" applyBorder="1" applyAlignment="1">
      <alignment horizontal="left" vertical="center" wrapText="1"/>
    </xf>
    <xf numFmtId="0" fontId="18" fillId="9" borderId="32" xfId="37" applyFont="1" applyFill="1" applyBorder="1" applyAlignment="1">
      <alignment horizontal="left" vertical="center" wrapText="1"/>
    </xf>
    <xf numFmtId="0" fontId="23" fillId="0" borderId="31" xfId="37" applyFont="1" applyBorder="1" applyAlignment="1">
      <alignment horizontal="center" vertical="center" wrapText="1"/>
    </xf>
    <xf numFmtId="0" fontId="23" fillId="0" borderId="22" xfId="37" applyFont="1" applyBorder="1" applyAlignment="1">
      <alignment horizontal="center" vertical="center" wrapText="1"/>
    </xf>
    <xf numFmtId="0" fontId="23" fillId="0" borderId="23" xfId="37" applyFont="1" applyBorder="1" applyAlignment="1">
      <alignment horizontal="center" vertical="center" wrapText="1"/>
    </xf>
    <xf numFmtId="0" fontId="23" fillId="0" borderId="21" xfId="37" applyFont="1" applyBorder="1" applyAlignment="1">
      <alignment horizontal="left" vertical="center" wrapText="1"/>
    </xf>
    <xf numFmtId="0" fontId="23" fillId="0" borderId="22" xfId="37" applyFont="1" applyBorder="1" applyAlignment="1">
      <alignment horizontal="left" vertical="center" wrapText="1"/>
    </xf>
    <xf numFmtId="0" fontId="23" fillId="0" borderId="32" xfId="37" applyFont="1" applyBorder="1" applyAlignment="1">
      <alignment horizontal="left" vertical="center" wrapText="1"/>
    </xf>
    <xf numFmtId="0" fontId="20" fillId="0" borderId="31" xfId="37" applyFont="1" applyBorder="1" applyAlignment="1">
      <alignment horizontal="left" vertical="center" wrapText="1"/>
    </xf>
    <xf numFmtId="0" fontId="20" fillId="0" borderId="22" xfId="37" applyFont="1" applyBorder="1" applyAlignment="1">
      <alignment horizontal="left" vertical="center" wrapText="1"/>
    </xf>
    <xf numFmtId="0" fontId="20" fillId="0" borderId="23" xfId="37" applyFont="1" applyBorder="1" applyAlignment="1">
      <alignment horizontal="left" vertical="center" wrapText="1"/>
    </xf>
    <xf numFmtId="0" fontId="20" fillId="0" borderId="21" xfId="37" applyFont="1" applyBorder="1" applyAlignment="1">
      <alignment horizontal="left" vertical="center" wrapText="1"/>
    </xf>
    <xf numFmtId="0" fontId="20" fillId="0" borderId="32" xfId="37" applyFont="1" applyBorder="1" applyAlignment="1">
      <alignment horizontal="left" vertical="center" wrapText="1"/>
    </xf>
    <xf numFmtId="0" fontId="25" fillId="0" borderId="31" xfId="37" applyFont="1" applyBorder="1" applyAlignment="1">
      <alignment horizontal="left" vertical="center" wrapText="1"/>
    </xf>
    <xf numFmtId="0" fontId="25" fillId="0" borderId="22" xfId="37" applyFont="1" applyBorder="1" applyAlignment="1">
      <alignment horizontal="left" vertical="center" wrapText="1"/>
    </xf>
    <xf numFmtId="0" fontId="25" fillId="0" borderId="23" xfId="37" applyFont="1" applyBorder="1" applyAlignment="1">
      <alignment horizontal="left" vertical="center" wrapText="1"/>
    </xf>
    <xf numFmtId="0" fontId="25" fillId="0" borderId="21" xfId="37" applyFont="1" applyBorder="1" applyAlignment="1">
      <alignment horizontal="left" vertical="center" wrapText="1"/>
    </xf>
    <xf numFmtId="0" fontId="25" fillId="0" borderId="32" xfId="37" applyFont="1" applyBorder="1" applyAlignment="1">
      <alignment horizontal="left" vertical="center" wrapText="1"/>
    </xf>
    <xf numFmtId="0" fontId="13" fillId="0" borderId="31" xfId="37" applyFont="1" applyBorder="1" applyAlignment="1">
      <alignment horizontal="left" vertical="center" wrapText="1"/>
    </xf>
    <xf numFmtId="0" fontId="26" fillId="0" borderId="22" xfId="37" applyFont="1" applyBorder="1" applyAlignment="1">
      <alignment horizontal="left" vertical="center" wrapText="1"/>
    </xf>
    <xf numFmtId="0" fontId="26" fillId="0" borderId="23" xfId="37" applyFont="1" applyBorder="1" applyAlignment="1">
      <alignment horizontal="left" vertical="center" wrapText="1"/>
    </xf>
    <xf numFmtId="0" fontId="0" fillId="0" borderId="21" xfId="37" applyFont="1" applyBorder="1" applyAlignment="1">
      <alignment horizontal="left" vertical="center" wrapText="1"/>
    </xf>
    <xf numFmtId="0" fontId="13" fillId="0" borderId="22" xfId="37" applyFont="1" applyBorder="1" applyAlignment="1">
      <alignment horizontal="left" vertical="center" wrapText="1"/>
    </xf>
    <xf numFmtId="0" fontId="13" fillId="0" borderId="32" xfId="37" applyFont="1" applyBorder="1" applyAlignment="1">
      <alignment horizontal="left" vertical="center" wrapText="1"/>
    </xf>
    <xf numFmtId="0" fontId="25" fillId="0" borderId="33" xfId="37" applyFont="1" applyBorder="1" applyAlignment="1">
      <alignment horizontal="left" vertical="center" wrapText="1"/>
    </xf>
    <xf numFmtId="0" fontId="25" fillId="0" borderId="27" xfId="37" applyFont="1" applyBorder="1" applyAlignment="1">
      <alignment horizontal="left" vertical="center" wrapText="1"/>
    </xf>
    <xf numFmtId="0" fontId="25" fillId="0" borderId="34" xfId="37" applyFont="1" applyBorder="1" applyAlignment="1">
      <alignment horizontal="left" vertical="center" wrapText="1"/>
    </xf>
    <xf numFmtId="0" fontId="25" fillId="0" borderId="35" xfId="37" applyFont="1" applyBorder="1" applyAlignment="1">
      <alignment horizontal="left" vertical="center" wrapText="1"/>
    </xf>
    <xf numFmtId="0" fontId="25" fillId="0" borderId="36" xfId="37" applyFont="1" applyBorder="1" applyAlignment="1">
      <alignment horizontal="left" vertical="center" wrapText="1"/>
    </xf>
    <xf numFmtId="0" fontId="18" fillId="9" borderId="37" xfId="37" applyFont="1" applyFill="1" applyBorder="1" applyAlignment="1">
      <alignment horizontal="left" vertical="top" wrapText="1"/>
    </xf>
    <xf numFmtId="0" fontId="18" fillId="9" borderId="26" xfId="37" applyFont="1" applyFill="1" applyBorder="1" applyAlignment="1">
      <alignment horizontal="left" vertical="top" wrapText="1"/>
    </xf>
    <xf numFmtId="0" fontId="18" fillId="9" borderId="38" xfId="37" applyFont="1" applyFill="1" applyBorder="1" applyAlignment="1">
      <alignment horizontal="left" vertical="top" wrapText="1"/>
    </xf>
    <xf numFmtId="0" fontId="18" fillId="0" borderId="39" xfId="37" applyFont="1" applyBorder="1" applyAlignment="1">
      <alignment horizontal="left" vertical="top" wrapText="1"/>
    </xf>
    <xf numFmtId="0" fontId="18" fillId="0" borderId="16" xfId="37" applyFont="1" applyBorder="1" applyAlignment="1">
      <alignment horizontal="left" vertical="top" wrapText="1"/>
    </xf>
    <xf numFmtId="0" fontId="18" fillId="0" borderId="20" xfId="37" applyFont="1" applyBorder="1" applyAlignment="1">
      <alignment horizontal="left" vertical="top" wrapText="1"/>
    </xf>
    <xf numFmtId="0" fontId="18" fillId="0" borderId="15" xfId="37" applyFont="1" applyBorder="1" applyAlignment="1">
      <alignment horizontal="left" vertical="top" wrapText="1"/>
    </xf>
    <xf numFmtId="0" fontId="18" fillId="0" borderId="40" xfId="37" applyFont="1" applyBorder="1" applyAlignment="1">
      <alignment horizontal="left" vertical="top" wrapText="1"/>
    </xf>
    <xf numFmtId="0" fontId="18" fillId="9" borderId="28" xfId="37" applyFont="1" applyFill="1" applyBorder="1" applyAlignment="1">
      <alignment horizontal="left" vertical="top" wrapText="1"/>
    </xf>
    <xf numFmtId="0" fontId="18" fillId="9" borderId="29" xfId="37" applyFont="1" applyFill="1" applyBorder="1" applyAlignment="1">
      <alignment horizontal="left" vertical="top" wrapText="1"/>
    </xf>
    <xf numFmtId="0" fontId="18" fillId="9" borderId="30" xfId="37" applyFont="1" applyFill="1" applyBorder="1" applyAlignment="1">
      <alignment horizontal="left" vertical="top" wrapText="1"/>
    </xf>
    <xf numFmtId="0" fontId="18" fillId="0" borderId="31" xfId="37" applyFont="1" applyBorder="1" applyAlignment="1">
      <alignment horizontal="left" vertical="top" wrapText="1"/>
    </xf>
    <xf numFmtId="0" fontId="32" fillId="0" borderId="22" xfId="37" applyFont="1" applyBorder="1" applyAlignment="1">
      <alignment horizontal="left" vertical="top" wrapText="1"/>
    </xf>
    <xf numFmtId="0" fontId="32" fillId="0" borderId="23" xfId="37" applyFont="1" applyBorder="1" applyAlignment="1">
      <alignment horizontal="left" vertical="top" wrapText="1"/>
    </xf>
    <xf numFmtId="0" fontId="18" fillId="0" borderId="21" xfId="37" applyFont="1" applyBorder="1" applyAlignment="1">
      <alignment horizontal="left" vertical="top" wrapText="1"/>
    </xf>
    <xf numFmtId="0" fontId="32" fillId="0" borderId="32" xfId="37" applyFont="1" applyBorder="1" applyAlignment="1">
      <alignment horizontal="left" vertical="top" wrapText="1"/>
    </xf>
    <xf numFmtId="0" fontId="0" fillId="0" borderId="31" xfId="37" applyFont="1" applyBorder="1" applyAlignment="1">
      <alignment horizontal="left" vertical="top" wrapText="1"/>
    </xf>
    <xf numFmtId="0" fontId="28" fillId="0" borderId="22" xfId="37" applyFont="1" applyBorder="1" applyAlignment="1">
      <alignment horizontal="left" vertical="top" wrapText="1"/>
    </xf>
    <xf numFmtId="0" fontId="28" fillId="0" borderId="23" xfId="37" applyFont="1" applyBorder="1" applyAlignment="1">
      <alignment horizontal="left" vertical="top" wrapText="1"/>
    </xf>
    <xf numFmtId="0" fontId="26" fillId="0" borderId="21" xfId="37" applyFont="1" applyBorder="1" applyAlignment="1">
      <alignment horizontal="center" vertical="center" wrapText="1"/>
    </xf>
    <xf numFmtId="0" fontId="26" fillId="0" borderId="22" xfId="37" applyFont="1" applyBorder="1" applyAlignment="1">
      <alignment horizontal="center" vertical="center" wrapText="1"/>
    </xf>
    <xf numFmtId="0" fontId="26" fillId="0" borderId="32" xfId="37" applyFont="1" applyBorder="1" applyAlignment="1">
      <alignment horizontal="center" vertical="center" wrapText="1"/>
    </xf>
    <xf numFmtId="0" fontId="26" fillId="0" borderId="21" xfId="37" applyFont="1" applyBorder="1" applyAlignment="1">
      <alignment horizontal="left" vertical="center" wrapText="1"/>
    </xf>
    <xf numFmtId="0" fontId="26" fillId="0" borderId="32" xfId="37" applyFont="1" applyBorder="1" applyAlignment="1">
      <alignment horizontal="left" vertical="center" wrapText="1"/>
    </xf>
    <xf numFmtId="170" fontId="30" fillId="0" borderId="31" xfId="37" applyNumberFormat="1" applyFont="1" applyBorder="1" applyAlignment="1">
      <alignment horizontal="left" vertical="top" wrapText="1"/>
    </xf>
    <xf numFmtId="0" fontId="30" fillId="0" borderId="22" xfId="37" applyFont="1" applyBorder="1" applyAlignment="1">
      <alignment horizontal="left" vertical="top" wrapText="1"/>
    </xf>
    <xf numFmtId="0" fontId="30" fillId="0" borderId="23" xfId="37" applyFont="1" applyBorder="1" applyAlignment="1">
      <alignment horizontal="left" vertical="top" wrapText="1"/>
    </xf>
    <xf numFmtId="0" fontId="13" fillId="0" borderId="21" xfId="37" applyFont="1" applyBorder="1" applyAlignment="1">
      <alignment horizontal="left" vertical="top" wrapText="1" indent="15"/>
    </xf>
    <xf numFmtId="0" fontId="13" fillId="0" borderId="22" xfId="37" applyFont="1" applyBorder="1" applyAlignment="1">
      <alignment horizontal="left" vertical="top" wrapText="1" indent="15"/>
    </xf>
    <xf numFmtId="0" fontId="13" fillId="0" borderId="32" xfId="37" applyFont="1" applyBorder="1" applyAlignment="1">
      <alignment horizontal="left" vertical="top" wrapText="1" indent="15"/>
    </xf>
    <xf numFmtId="0" fontId="18" fillId="0" borderId="33" xfId="37" applyFont="1" applyBorder="1" applyAlignment="1">
      <alignment horizontal="left" vertical="top" wrapText="1"/>
    </xf>
    <xf numFmtId="0" fontId="32" fillId="0" borderId="27" xfId="37" applyFont="1" applyBorder="1" applyAlignment="1">
      <alignment horizontal="left" vertical="top" wrapText="1"/>
    </xf>
    <xf numFmtId="0" fontId="32" fillId="0" borderId="34" xfId="37" applyFont="1" applyBorder="1" applyAlignment="1">
      <alignment horizontal="left" vertical="top" wrapText="1"/>
    </xf>
    <xf numFmtId="0" fontId="25" fillId="0" borderId="35" xfId="37" applyFont="1" applyBorder="1" applyAlignment="1">
      <alignment horizontal="left" vertical="top" wrapText="1" indent="15"/>
    </xf>
    <xf numFmtId="0" fontId="25" fillId="0" borderId="27" xfId="37" applyFont="1" applyBorder="1" applyAlignment="1">
      <alignment horizontal="left" vertical="top" wrapText="1" indent="15"/>
    </xf>
    <xf numFmtId="0" fontId="25" fillId="0" borderId="36" xfId="37" applyFont="1" applyBorder="1" applyAlignment="1">
      <alignment horizontal="left" vertical="top" wrapText="1" indent="15"/>
    </xf>
    <xf numFmtId="0" fontId="26" fillId="0" borderId="31" xfId="37" applyFont="1" applyBorder="1" applyAlignment="1">
      <alignment horizontal="left" wrapText="1"/>
    </xf>
    <xf numFmtId="0" fontId="26" fillId="0" borderId="22" xfId="37" applyFont="1" applyBorder="1" applyAlignment="1">
      <alignment horizontal="left" wrapText="1"/>
    </xf>
    <xf numFmtId="0" fontId="19" fillId="0" borderId="22" xfId="37" applyFont="1" applyBorder="1" applyAlignment="1">
      <alignment horizontal="left" vertical="top" wrapText="1"/>
    </xf>
    <xf numFmtId="0" fontId="19" fillId="0" borderId="32" xfId="37" applyFont="1" applyBorder="1" applyAlignment="1">
      <alignment horizontal="left" vertical="top" wrapText="1"/>
    </xf>
    <xf numFmtId="0" fontId="13" fillId="0" borderId="31" xfId="37" applyFont="1" applyBorder="1" applyAlignment="1">
      <alignment horizontal="left" vertical="top" wrapText="1"/>
    </xf>
    <xf numFmtId="0" fontId="26" fillId="0" borderId="22" xfId="37" applyFont="1" applyBorder="1" applyAlignment="1">
      <alignment horizontal="left" vertical="top" wrapText="1"/>
    </xf>
    <xf numFmtId="0" fontId="26" fillId="0" borderId="23" xfId="37" applyFont="1" applyBorder="1" applyAlignment="1">
      <alignment horizontal="left" vertical="top" wrapText="1"/>
    </xf>
    <xf numFmtId="0" fontId="13" fillId="0" borderId="21" xfId="37" applyFont="1" applyBorder="1" applyAlignment="1">
      <alignment horizontal="left" vertical="top" wrapText="1"/>
    </xf>
    <xf numFmtId="0" fontId="26" fillId="0" borderId="32" xfId="37" applyFont="1" applyBorder="1" applyAlignment="1">
      <alignment horizontal="left" vertical="top" wrapText="1"/>
    </xf>
    <xf numFmtId="0" fontId="25" fillId="0" borderId="31" xfId="37" applyFont="1" applyBorder="1" applyAlignment="1">
      <alignment horizontal="left" vertical="top" wrapText="1"/>
    </xf>
    <xf numFmtId="0" fontId="29" fillId="0" borderId="22" xfId="37" applyFont="1" applyBorder="1" applyAlignment="1">
      <alignment horizontal="left" vertical="top" wrapText="1"/>
    </xf>
    <xf numFmtId="0" fontId="29" fillId="0" borderId="23" xfId="37" applyFont="1" applyBorder="1" applyAlignment="1">
      <alignment horizontal="left" vertical="top" wrapText="1"/>
    </xf>
    <xf numFmtId="0" fontId="25" fillId="0" borderId="21" xfId="37" applyFont="1" applyBorder="1" applyAlignment="1">
      <alignment horizontal="left" vertical="top" wrapText="1"/>
    </xf>
    <xf numFmtId="0" fontId="29" fillId="0" borderId="32" xfId="37" applyFont="1" applyBorder="1" applyAlignment="1">
      <alignment horizontal="left" vertical="top" wrapText="1"/>
    </xf>
    <xf numFmtId="0" fontId="26" fillId="0" borderId="21" xfId="37" applyFont="1" applyBorder="1" applyAlignment="1">
      <alignment horizontal="left" vertical="top" wrapText="1"/>
    </xf>
    <xf numFmtId="0" fontId="29" fillId="0" borderId="21" xfId="37" applyFont="1" applyBorder="1" applyAlignment="1">
      <alignment horizontal="left" vertical="top" wrapText="1"/>
    </xf>
    <xf numFmtId="165" fontId="26" fillId="0" borderId="31" xfId="37" applyNumberFormat="1" applyFont="1" applyBorder="1" applyAlignment="1">
      <alignment horizontal="left" vertical="top" wrapText="1"/>
    </xf>
    <xf numFmtId="165" fontId="26" fillId="0" borderId="22" xfId="37" applyNumberFormat="1" applyFont="1" applyBorder="1" applyAlignment="1">
      <alignment horizontal="left" vertical="top" wrapText="1"/>
    </xf>
    <xf numFmtId="165" fontId="26" fillId="0" borderId="23" xfId="37" applyNumberFormat="1" applyFont="1" applyBorder="1" applyAlignment="1">
      <alignment horizontal="left" vertical="top" wrapText="1"/>
    </xf>
    <xf numFmtId="170" fontId="26" fillId="0" borderId="21" xfId="37" applyNumberFormat="1" applyFont="1" applyBorder="1" applyAlignment="1">
      <alignment horizontal="left" vertical="top" wrapText="1"/>
    </xf>
    <xf numFmtId="170" fontId="26" fillId="0" borderId="22" xfId="37" applyNumberFormat="1" applyFont="1" applyBorder="1" applyAlignment="1">
      <alignment horizontal="left" vertical="top" wrapText="1"/>
    </xf>
    <xf numFmtId="170" fontId="26" fillId="0" borderId="32" xfId="37" applyNumberFormat="1" applyFont="1" applyBorder="1" applyAlignment="1">
      <alignment horizontal="left" vertical="top" wrapText="1"/>
    </xf>
    <xf numFmtId="0" fontId="25" fillId="0" borderId="33" xfId="37" applyFont="1" applyBorder="1" applyAlignment="1">
      <alignment horizontal="left" vertical="top" wrapText="1"/>
    </xf>
    <xf numFmtId="0" fontId="29" fillId="0" borderId="27" xfId="37" applyFont="1" applyBorder="1" applyAlignment="1">
      <alignment horizontal="left" vertical="top" wrapText="1"/>
    </xf>
    <xf numFmtId="0" fontId="29" fillId="0" borderId="34" xfId="37" applyFont="1" applyBorder="1" applyAlignment="1">
      <alignment horizontal="left" vertical="top" wrapText="1"/>
    </xf>
    <xf numFmtId="0" fontId="25" fillId="0" borderId="35" xfId="37" applyFont="1" applyBorder="1" applyAlignment="1">
      <alignment horizontal="left" vertical="top" wrapText="1"/>
    </xf>
    <xf numFmtId="0" fontId="29" fillId="0" borderId="36" xfId="37" applyFont="1" applyBorder="1" applyAlignment="1">
      <alignment horizontal="left" vertical="top" wrapText="1"/>
    </xf>
    <xf numFmtId="0" fontId="19" fillId="0" borderId="31" xfId="37" applyFont="1" applyBorder="1" applyAlignment="1">
      <alignment horizontal="left" vertical="top" wrapText="1"/>
    </xf>
    <xf numFmtId="0" fontId="19" fillId="0" borderId="23" xfId="37" applyFont="1" applyBorder="1" applyAlignment="1">
      <alignment horizontal="left" vertical="top" wrapText="1"/>
    </xf>
    <xf numFmtId="0" fontId="19" fillId="0" borderId="21" xfId="37" applyFont="1" applyBorder="1" applyAlignment="1">
      <alignment horizontal="left" vertical="top" wrapText="1"/>
    </xf>
    <xf numFmtId="0" fontId="20" fillId="0" borderId="21" xfId="37" applyFont="1" applyBorder="1" applyAlignment="1">
      <alignment horizontal="left" vertical="top" wrapText="1"/>
    </xf>
    <xf numFmtId="0" fontId="20" fillId="0" borderId="21" xfId="37" applyFont="1" applyBorder="1" applyAlignment="1">
      <alignment horizontal="left" vertical="top" wrapText="1" indent="1"/>
    </xf>
    <xf numFmtId="0" fontId="26" fillId="0" borderId="22" xfId="37" applyFont="1" applyBorder="1" applyAlignment="1">
      <alignment horizontal="left" vertical="top" wrapText="1" indent="1"/>
    </xf>
    <xf numFmtId="0" fontId="26" fillId="0" borderId="23" xfId="37" applyFont="1" applyBorder="1" applyAlignment="1">
      <alignment horizontal="left" vertical="top" wrapText="1" indent="1"/>
    </xf>
    <xf numFmtId="169" fontId="13" fillId="0" borderId="21" xfId="37" applyNumberFormat="1" applyFont="1" applyBorder="1" applyAlignment="1">
      <alignment horizontal="left" vertical="center" wrapText="1" indent="1"/>
    </xf>
    <xf numFmtId="169" fontId="26" fillId="0" borderId="22" xfId="37" applyNumberFormat="1" applyFont="1" applyBorder="1" applyAlignment="1">
      <alignment horizontal="left" vertical="center" wrapText="1" indent="1"/>
    </xf>
    <xf numFmtId="169" fontId="26" fillId="0" borderId="23" xfId="37" applyNumberFormat="1" applyFont="1" applyBorder="1" applyAlignment="1">
      <alignment horizontal="left" vertical="center" wrapText="1" indent="1"/>
    </xf>
    <xf numFmtId="173" fontId="38" fillId="6" borderId="99" xfId="39" applyNumberFormat="1" applyFont="1" applyFill="1" applyBorder="1" applyAlignment="1">
      <alignment horizontal="center" vertical="center" wrapText="1"/>
    </xf>
    <xf numFmtId="0" fontId="44" fillId="0" borderId="64" xfId="39" applyFont="1" applyBorder="1" applyAlignment="1">
      <alignment vertical="center"/>
    </xf>
  </cellXfs>
  <cellStyles count="57">
    <cellStyle name="Band Bottom Rule" xfId="15" xr:uid="{00000000-0005-0000-0000-000000000000}"/>
    <cellStyle name="Band Left Border" xfId="16" xr:uid="{00000000-0005-0000-0000-000001000000}"/>
    <cellStyle name="Band Top Rule" xfId="11" xr:uid="{00000000-0005-0000-0000-000002000000}"/>
    <cellStyle name="Comma" xfId="10" builtinId="3"/>
    <cellStyle name="Currency" xfId="5" builtinId="4" customBuiltin="1"/>
    <cellStyle name="Date" xfId="7" xr:uid="{00000000-0005-0000-0000-000005000000}"/>
    <cellStyle name="Date Bracket" xfId="19" xr:uid="{00000000-0005-0000-0000-000006000000}"/>
    <cellStyle name="Header 5" xfId="20" xr:uid="{00000000-0005-0000-0000-000007000000}"/>
    <cellStyle name="Heading 1" xfId="1" builtinId="16" customBuiltin="1"/>
    <cellStyle name="Heading 2" xfId="2" builtinId="17" customBuiltin="1"/>
    <cellStyle name="Heading 3" xfId="3" builtinId="18" customBuiltin="1"/>
    <cellStyle name="Heading 4" xfId="4" builtinId="19" customBuiltin="1"/>
    <cellStyle name="Heading Fill" xfId="9" xr:uid="{00000000-0005-0000-0000-00000C000000}"/>
    <cellStyle name="Headings" xfId="22" xr:uid="{00000000-0005-0000-0000-00000D000000}"/>
    <cellStyle name="Hours" xfId="12" xr:uid="{00000000-0005-0000-0000-00000E000000}"/>
    <cellStyle name="Item and Notes" xfId="21" xr:uid="{00000000-0005-0000-0000-000010000000}"/>
    <cellStyle name="Line Description" xfId="14" xr:uid="{00000000-0005-0000-0000-000011000000}"/>
    <cellStyle name="Normal" xfId="0" builtinId="0" customBuiltin="1"/>
    <cellStyle name="Normal 10" xfId="31" xr:uid="{00000000-0005-0000-0000-000013000000}"/>
    <cellStyle name="Normal 11" xfId="32" xr:uid="{00000000-0005-0000-0000-000014000000}"/>
    <cellStyle name="Normal 12" xfId="33" xr:uid="{00000000-0005-0000-0000-000015000000}"/>
    <cellStyle name="Normal 13" xfId="34" xr:uid="{00000000-0005-0000-0000-000016000000}"/>
    <cellStyle name="Normal 14" xfId="35" xr:uid="{00000000-0005-0000-0000-000017000000}"/>
    <cellStyle name="Normal 15" xfId="36" xr:uid="{00000000-0005-0000-0000-000018000000}"/>
    <cellStyle name="Normal 16" xfId="37" xr:uid="{00000000-0005-0000-0000-000019000000}"/>
    <cellStyle name="Normal 17" xfId="38" xr:uid="{00000000-0005-0000-0000-00001A000000}"/>
    <cellStyle name="Normal 18" xfId="40" xr:uid="{00000000-0005-0000-0000-00001B000000}"/>
    <cellStyle name="Normal 19" xfId="41" xr:uid="{00000000-0005-0000-0000-00001C000000}"/>
    <cellStyle name="Normal 2" xfId="25" xr:uid="{00000000-0005-0000-0000-00001D000000}"/>
    <cellStyle name="Normal 2 2" xfId="39" xr:uid="{00000000-0005-0000-0000-00001E000000}"/>
    <cellStyle name="Normal 20" xfId="42" xr:uid="{00000000-0005-0000-0000-00001F000000}"/>
    <cellStyle name="Normal 21" xfId="43" xr:uid="{00000000-0005-0000-0000-000020000000}"/>
    <cellStyle name="Normal 22" xfId="44" xr:uid="{00000000-0005-0000-0000-000021000000}"/>
    <cellStyle name="Normal 23" xfId="45" xr:uid="{00000000-0005-0000-0000-000022000000}"/>
    <cellStyle name="Normal 24" xfId="46" xr:uid="{00000000-0005-0000-0000-000023000000}"/>
    <cellStyle name="Normal 25" xfId="47" xr:uid="{00000000-0005-0000-0000-000024000000}"/>
    <cellStyle name="Normal 26" xfId="48" xr:uid="{00000000-0005-0000-0000-000025000000}"/>
    <cellStyle name="Normal 27" xfId="49" xr:uid="{00000000-0005-0000-0000-000026000000}"/>
    <cellStyle name="Normal 28" xfId="50" xr:uid="{00000000-0005-0000-0000-000027000000}"/>
    <cellStyle name="Normal 29" xfId="51" xr:uid="{00000000-0005-0000-0000-000028000000}"/>
    <cellStyle name="Normal 3" xfId="23" xr:uid="{00000000-0005-0000-0000-000029000000}"/>
    <cellStyle name="Normal 30" xfId="52" xr:uid="{00000000-0005-0000-0000-00002A000000}"/>
    <cellStyle name="Normal 31" xfId="53" xr:uid="{00000000-0005-0000-0000-00002B000000}"/>
    <cellStyle name="Normal 32" xfId="54" xr:uid="{6D65FEA6-0856-40B1-A85C-F62B4DDC0779}"/>
    <cellStyle name="Normal 33" xfId="55" xr:uid="{AACA3320-04AB-46F3-900C-B3ECD6CE98A6}"/>
    <cellStyle name="Normal 4" xfId="24" xr:uid="{00000000-0005-0000-0000-00002C000000}"/>
    <cellStyle name="Normal 5" xfId="26" xr:uid="{00000000-0005-0000-0000-00002D000000}"/>
    <cellStyle name="Normal 6" xfId="27" xr:uid="{00000000-0005-0000-0000-00002E000000}"/>
    <cellStyle name="Normal 7" xfId="28" xr:uid="{00000000-0005-0000-0000-00002F000000}"/>
    <cellStyle name="Normal 8" xfId="29" xr:uid="{00000000-0005-0000-0000-000030000000}"/>
    <cellStyle name="Normal 9" xfId="30" xr:uid="{00000000-0005-0000-0000-000031000000}"/>
    <cellStyle name="Percent" xfId="56" builtinId="5"/>
    <cellStyle name="Resource Band" xfId="13" xr:uid="{00000000-0005-0000-0000-000032000000}"/>
    <cellStyle name="Table Heading" xfId="17" xr:uid="{00000000-0005-0000-0000-000033000000}"/>
    <cellStyle name="Tax Deductible" xfId="8" xr:uid="{00000000-0005-0000-0000-000034000000}"/>
    <cellStyle name="Title" xfId="6" builtinId="15" customBuiltin="1"/>
    <cellStyle name="Top Rule" xfId="18" xr:uid="{00000000-0005-0000-0000-000036000000}"/>
  </cellStyles>
  <dxfs count="22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ck">
          <color theme="0"/>
        </left>
        <right style="thick">
          <color theme="0"/>
        </right>
        <top style="thin">
          <color theme="0" tint="-0.14996795556505021"/>
        </top>
        <bottom style="thin">
          <color theme="0" tint="-0.1499679555650502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ck">
          <color theme="0"/>
        </left>
        <right style="thick">
          <color theme="0"/>
        </right>
        <top style="thin">
          <color theme="0" tint="-0.14996795556505021"/>
        </top>
        <bottom style="thin">
          <color theme="0" tint="-0.1499679555650502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ck">
          <color theme="0"/>
        </left>
        <right style="thick">
          <color theme="0"/>
        </right>
        <top style="thin">
          <color theme="0" tint="-0.14996795556505021"/>
        </top>
        <bottom style="thin">
          <color theme="0" tint="-0.1499679555650502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ck">
          <color theme="0"/>
        </left>
        <right style="thick">
          <color theme="0"/>
        </right>
        <top style="thin">
          <color theme="0" tint="-0.14996795556505021"/>
        </top>
        <bottom style="thin">
          <color theme="0" tint="-0.1499679555650502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ck">
          <color theme="0"/>
        </left>
        <right style="thick">
          <color theme="0"/>
        </right>
        <top style="thin">
          <color theme="0" tint="-0.14996795556505021"/>
        </top>
        <bottom style="thin">
          <color theme="0" tint="-0.1499679555650502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ck">
          <color theme="0"/>
        </left>
        <right style="thick">
          <color theme="0"/>
        </right>
        <top style="thin">
          <color theme="0" tint="-0.14996795556505021"/>
        </top>
        <bottom style="thin">
          <color theme="0" tint="-0.1499679555650502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ck">
          <color theme="0"/>
        </left>
        <right style="thick">
          <color theme="0"/>
        </right>
        <top style="thin">
          <color theme="0" tint="-0.14996795556505021"/>
        </top>
        <bottom style="thin">
          <color theme="0" tint="-0.1499679555650502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ck">
          <color theme="0"/>
        </left>
        <right style="thick">
          <color theme="0"/>
        </right>
        <top style="thin">
          <color theme="0" tint="-0.14996795556505021"/>
        </top>
        <bottom style="thin">
          <color theme="0" tint="-0.14996795556505021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ck">
          <color theme="0"/>
        </left>
        <right style="thick">
          <color theme="0"/>
        </right>
        <top style="thin">
          <color theme="0" tint="-0.14996795556505021"/>
        </top>
        <bottom style="thin">
          <color theme="0" tint="-0.14996795556505021"/>
        </bottom>
        <vertical/>
        <horizontal/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fill>
        <patternFill patternType="none">
          <fgColor rgb="FF000000"/>
          <bgColor auto="1"/>
        </patternFill>
      </fill>
      <alignment horizontal="right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strike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fill>
        <patternFill patternType="none">
          <fgColor rgb="FF000000"/>
          <bgColor auto="1"/>
        </patternFill>
      </fill>
      <alignment horizontal="right" vertical="center" textRotation="0" wrapText="1" indent="0" justifyLastLine="0" shrinkToFit="0" readingOrder="0"/>
    </dxf>
    <dxf>
      <border>
        <bottom style="thin">
          <color theme="0" tint="-0.14999847407452621"/>
        </bottom>
      </border>
    </dxf>
    <dxf>
      <border diagonalUp="0" diagonalDown="0">
        <left style="thin">
          <color theme="0" tint="-0.14999847407452621"/>
        </left>
        <right style="thin">
          <color theme="0" tint="-0.14999847407452621"/>
        </right>
        <top/>
        <bottom/>
        <vertical style="thin">
          <color theme="0" tint="-0.14999847407452621"/>
        </vertical>
        <horizontal style="thin">
          <color theme="0" tint="-0.1499984740745262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strike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fill>
        <patternFill patternType="none">
          <fgColor rgb="FF000000"/>
          <bgColor auto="1"/>
        </patternFill>
      </fill>
      <alignment horizontal="right" vertical="center" textRotation="0" wrapText="1" indent="0" justifyLastLine="0" shrinkToFit="0" readingOrder="0"/>
    </dxf>
    <dxf>
      <border>
        <bottom style="thin">
          <color theme="0" tint="-0.14999847407452621"/>
        </bottom>
      </border>
    </dxf>
    <dxf>
      <border diagonalUp="0" diagonalDown="0">
        <left style="thin">
          <color theme="0" tint="-0.14999847407452621"/>
        </left>
        <right style="thin">
          <color theme="0" tint="-0.14999847407452621"/>
        </right>
        <top/>
        <bottom/>
        <vertical style="thin">
          <color theme="0" tint="-0.14999847407452621"/>
        </vertical>
        <horizontal style="thin">
          <color theme="0" tint="-0.1499984740745262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strike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fill>
        <patternFill patternType="none">
          <fgColor rgb="FF000000"/>
          <bgColor auto="1"/>
        </patternFill>
      </fill>
      <alignment horizontal="right" vertical="center" textRotation="0" wrapText="1" indent="0" justifyLastLine="0" shrinkToFit="0" readingOrder="0"/>
    </dxf>
    <dxf>
      <border>
        <bottom style="thin">
          <color theme="0" tint="-0.14999847407452621"/>
        </bottom>
      </border>
    </dxf>
    <dxf>
      <border diagonalUp="0" diagonalDown="0">
        <left style="thin">
          <color theme="0" tint="-0.14999847407452621"/>
        </left>
        <right style="thin">
          <color theme="0" tint="-0.14999847407452621"/>
        </right>
        <top/>
        <bottom/>
        <vertical style="thin">
          <color theme="0" tint="-0.14999847407452621"/>
        </vertical>
        <horizontal style="thin">
          <color theme="0" tint="-0.1499984740745262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strike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fill>
        <patternFill patternType="none">
          <fgColor rgb="FF000000"/>
          <bgColor auto="1"/>
        </patternFill>
      </fill>
      <alignment horizontal="right" vertical="center" textRotation="0" wrapText="1" indent="0" justifyLastLine="0" shrinkToFit="0" readingOrder="0"/>
    </dxf>
    <dxf>
      <border>
        <bottom style="thin">
          <color theme="0" tint="-0.14999847407452621"/>
        </bottom>
      </border>
    </dxf>
    <dxf>
      <border diagonalUp="0" diagonalDown="0">
        <left style="thin">
          <color theme="0" tint="-0.14999847407452621"/>
        </left>
        <right style="thin">
          <color theme="0" tint="-0.14999847407452621"/>
        </right>
        <top/>
        <bottom/>
        <vertical style="thin">
          <color theme="0" tint="-0.14999847407452621"/>
        </vertical>
        <horizontal style="thin">
          <color theme="0" tint="-0.1499984740745262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strike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fill>
        <patternFill patternType="none">
          <fgColor rgb="FF000000"/>
          <bgColor auto="1"/>
        </patternFill>
      </fill>
      <alignment horizontal="right" vertical="center" textRotation="0" wrapText="1" indent="0" justifyLastLine="0" shrinkToFit="0" readingOrder="0"/>
    </dxf>
    <dxf>
      <border>
        <bottom style="thin">
          <color theme="0" tint="-0.14999847407452621"/>
        </bottom>
      </border>
    </dxf>
    <dxf>
      <border diagonalUp="0" diagonalDown="0">
        <left style="thin">
          <color theme="0" tint="-0.14999847407452621"/>
        </left>
        <right style="thin">
          <color theme="0" tint="-0.14999847407452621"/>
        </right>
        <top/>
        <bottom/>
        <vertical style="thin">
          <color theme="0" tint="-0.14999847407452621"/>
        </vertical>
        <horizontal style="thin">
          <color theme="0" tint="-0.1499984740745262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strike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fill>
        <patternFill patternType="none">
          <fgColor rgb="FF000000"/>
          <bgColor auto="1"/>
        </patternFill>
      </fill>
      <alignment horizontal="right" vertical="center" textRotation="0" wrapText="1" indent="0" justifyLastLine="0" shrinkToFit="0" readingOrder="0"/>
    </dxf>
    <dxf>
      <border>
        <bottom style="thin">
          <color theme="0" tint="-0.14999847407452621"/>
        </bottom>
      </border>
    </dxf>
    <dxf>
      <border diagonalUp="0" diagonalDown="0">
        <left style="thin">
          <color theme="0" tint="-0.14999847407452621"/>
        </left>
        <right style="thin">
          <color theme="0" tint="-0.14999847407452621"/>
        </right>
        <top/>
        <bottom/>
        <vertical style="thin">
          <color theme="0" tint="-0.14999847407452621"/>
        </vertical>
        <horizontal style="thin">
          <color theme="0" tint="-0.1499984740745262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strike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fill>
        <patternFill patternType="none">
          <fgColor rgb="FF000000"/>
          <bgColor auto="1"/>
        </patternFill>
      </fill>
      <alignment horizontal="right" vertical="center" textRotation="0" wrapText="1" indent="0" justifyLastLine="0" shrinkToFit="0" readingOrder="0"/>
    </dxf>
    <dxf>
      <border>
        <bottom style="thin">
          <color theme="0" tint="-0.14999847407452621"/>
        </bottom>
      </border>
    </dxf>
    <dxf>
      <border diagonalUp="0" diagonalDown="0">
        <left style="thin">
          <color theme="0" tint="-0.14999847407452621"/>
        </left>
        <right style="thin">
          <color theme="0" tint="-0.14999847407452621"/>
        </right>
        <top/>
        <bottom/>
        <vertical style="thin">
          <color theme="0" tint="-0.14999847407452621"/>
        </vertical>
        <horizontal style="thin">
          <color theme="0" tint="-0.1499984740745262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strike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fill>
        <patternFill patternType="none">
          <fgColor rgb="FF000000"/>
          <bgColor auto="1"/>
        </patternFill>
      </fill>
      <alignment horizontal="right" vertical="center" textRotation="0" wrapText="1" indent="0" justifyLastLine="0" shrinkToFit="0" readingOrder="0"/>
    </dxf>
    <dxf>
      <border>
        <bottom style="thin">
          <color theme="0" tint="-0.14999847407452621"/>
        </bottom>
      </border>
    </dxf>
    <dxf>
      <border diagonalUp="0" diagonalDown="0">
        <left style="thin">
          <color theme="0" tint="-0.14999847407452621"/>
        </left>
        <right style="thin">
          <color theme="0" tint="-0.14999847407452621"/>
        </right>
        <top/>
        <bottom/>
        <vertical style="thin">
          <color theme="0" tint="-0.14999847407452621"/>
        </vertical>
        <horizontal style="thin">
          <color theme="0" tint="-0.1499984740745262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strike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fill>
        <patternFill patternType="none">
          <fgColor rgb="FF000000"/>
          <bgColor auto="1"/>
        </patternFill>
      </fill>
      <alignment horizontal="right" vertical="center" textRotation="0" wrapText="1" indent="0" justifyLastLine="0" shrinkToFit="0" readingOrder="0"/>
    </dxf>
    <dxf>
      <border>
        <bottom style="thin">
          <color theme="0" tint="-0.14999847407452621"/>
        </bottom>
      </border>
    </dxf>
    <dxf>
      <border diagonalUp="0" diagonalDown="0">
        <left style="thin">
          <color theme="0" tint="-0.14999847407452621"/>
        </left>
        <right style="thin">
          <color theme="0" tint="-0.14999847407452621"/>
        </right>
        <top/>
        <bottom/>
        <vertical style="thin">
          <color theme="0" tint="-0.14999847407452621"/>
        </vertical>
        <horizontal style="thin">
          <color theme="0" tint="-0.1499984740745262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strike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fill>
        <patternFill patternType="none">
          <fgColor rgb="FF000000"/>
          <bgColor auto="1"/>
        </patternFill>
      </fill>
      <alignment horizontal="right" vertical="center" textRotation="0" wrapText="1" indent="0" justifyLastLine="0" shrinkToFit="0" readingOrder="0"/>
    </dxf>
    <dxf>
      <border>
        <bottom style="thin">
          <color theme="0" tint="-0.14999847407452621"/>
        </bottom>
      </border>
    </dxf>
    <dxf>
      <border diagonalUp="0" diagonalDown="0">
        <left style="thin">
          <color theme="0" tint="-0.14999847407452621"/>
        </left>
        <right style="thin">
          <color theme="0" tint="-0.14999847407452621"/>
        </right>
        <top/>
        <bottom/>
        <vertical style="thin">
          <color theme="0" tint="-0.14999847407452621"/>
        </vertical>
        <horizontal style="thin">
          <color theme="0" tint="-0.1499984740745262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font>
        <b val="0"/>
        <strike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fill>
        <patternFill patternType="none">
          <fgColor rgb="FF000000"/>
          <bgColor auto="1"/>
        </patternFill>
      </fill>
      <alignment horizontal="right" vertical="center" textRotation="0" wrapText="1" indent="0" justifyLastLine="0" shrinkToFit="0" readingOrder="0"/>
    </dxf>
    <dxf>
      <border>
        <bottom style="thin">
          <color theme="0" tint="-0.14999847407452621"/>
        </bottom>
      </border>
    </dxf>
    <dxf>
      <border diagonalUp="0" diagonalDown="0">
        <left style="thin">
          <color theme="0" tint="-0.14999847407452621"/>
        </left>
        <right style="thin">
          <color theme="0" tint="-0.14999847407452621"/>
        </right>
        <top/>
        <bottom/>
        <vertical style="thin">
          <color theme="0" tint="-0.14999847407452621"/>
        </vertical>
        <horizontal style="thin">
          <color theme="0" tint="-0.1499984740745262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30" formatCode="@"/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30" formatCode="@"/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30" formatCode="@"/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167" formatCode="[$-409]d\-mmm\-yy;@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  <protection locked="0" hidden="0"/>
    </dxf>
    <dxf>
      <font>
        <b val="0"/>
        <strike val="0"/>
        <outline val="0"/>
        <shadow val="0"/>
        <u val="none"/>
        <vertAlign val="baseline"/>
        <sz val="9"/>
        <color auto="1"/>
        <name val="Tahoma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 style="thin">
          <color theme="0" tint="-0.14999847407452621"/>
        </top>
        <bottom style="thin">
          <color theme="0" tint="-0.14999847407452621"/>
        </bottom>
      </border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ahoma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protection locked="0" hidden="0"/>
    </dxf>
    <dxf>
      <border>
        <bottom style="thin">
          <color theme="0" tint="-0.14999847407452621"/>
        </bottom>
      </border>
    </dxf>
    <dxf>
      <font>
        <strike val="0"/>
        <outline val="0"/>
        <shadow val="0"/>
        <u val="none"/>
        <vertAlign val="baseline"/>
        <sz val="9"/>
        <color theme="0"/>
        <name val="Tahoma"/>
        <family val="2"/>
        <scheme val="none"/>
      </font>
      <fill>
        <patternFill patternType="solid">
          <fgColor indexed="64"/>
          <bgColor theme="1" tint="0.34998626667073579"/>
        </patternFill>
      </fill>
      <border diagonalUp="0" diagonalDown="0">
        <left style="thin">
          <color theme="0" tint="-0.14999847407452621"/>
        </left>
        <right style="thin">
          <color theme="0" tint="-0.14999847407452621"/>
        </right>
        <top/>
        <bottom/>
        <vertical style="thin">
          <color theme="0" tint="-0.14999847407452621"/>
        </vertical>
        <horizontal style="thin">
          <color theme="0" tint="-0.14999847407452621"/>
        </horizontal>
      </border>
    </dxf>
  </dxfs>
  <tableStyles count="0" defaultTableStyle="TableStyleMedium20" defaultPivotStyle="PivotStyleLight16"/>
  <colors>
    <mruColors>
      <color rgb="FFFFFF99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sheetMetadata" Target="metadata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microsoft.com/office/2017/10/relationships/person" Target="persons/person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checked="Checked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checked="Checked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checked="Checked" lockText="1" noThreeD="1"/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28</xdr:row>
          <xdr:rowOff>0</xdr:rowOff>
        </xdr:from>
        <xdr:to>
          <xdr:col>0</xdr:col>
          <xdr:colOff>180975</xdr:colOff>
          <xdr:row>29</xdr:row>
          <xdr:rowOff>28575</xdr:rowOff>
        </xdr:to>
        <xdr:sp macro="" textlink="">
          <xdr:nvSpPr>
            <xdr:cNvPr id="21505" name="Check Box 1" hidden="1">
              <a:extLst>
                <a:ext uri="{63B3BB69-23CF-44E3-9099-C40C66FF867C}">
                  <a14:compatExt spid="_x0000_s21505"/>
                </a:ext>
                <a:ext uri="{FF2B5EF4-FFF2-40B4-BE49-F238E27FC236}">
                  <a16:creationId xmlns:a16="http://schemas.microsoft.com/office/drawing/2014/main" id="{00000000-0008-0000-0100-000001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CC"/>
                  </a:solidFill>
                </a14:hiddenFill>
              </a:ext>
              <a:ext uri="{91240B29-F687-4F45-9708-019B960494DF}">
                <a14:hiddenLine w="9525">
                  <a:solidFill>
                    <a:srgbClr val="6633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29</xdr:row>
          <xdr:rowOff>0</xdr:rowOff>
        </xdr:from>
        <xdr:to>
          <xdr:col>0</xdr:col>
          <xdr:colOff>180975</xdr:colOff>
          <xdr:row>30</xdr:row>
          <xdr:rowOff>28575</xdr:rowOff>
        </xdr:to>
        <xdr:sp macro="" textlink="">
          <xdr:nvSpPr>
            <xdr:cNvPr id="21506" name="Check Box 2" hidden="1">
              <a:extLst>
                <a:ext uri="{63B3BB69-23CF-44E3-9099-C40C66FF867C}">
                  <a14:compatExt spid="_x0000_s21506"/>
                </a:ext>
                <a:ext uri="{FF2B5EF4-FFF2-40B4-BE49-F238E27FC236}">
                  <a16:creationId xmlns:a16="http://schemas.microsoft.com/office/drawing/2014/main" id="{00000000-0008-0000-0100-000002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CC"/>
                  </a:solidFill>
                </a14:hiddenFill>
              </a:ext>
              <a:ext uri="{91240B29-F687-4F45-9708-019B960494DF}">
                <a14:hiddenLine w="9525">
                  <a:solidFill>
                    <a:srgbClr val="6633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30</xdr:row>
          <xdr:rowOff>0</xdr:rowOff>
        </xdr:from>
        <xdr:to>
          <xdr:col>0</xdr:col>
          <xdr:colOff>180975</xdr:colOff>
          <xdr:row>31</xdr:row>
          <xdr:rowOff>28575</xdr:rowOff>
        </xdr:to>
        <xdr:sp macro="" textlink="">
          <xdr:nvSpPr>
            <xdr:cNvPr id="21507" name="Check Box 3" hidden="1">
              <a:extLst>
                <a:ext uri="{63B3BB69-23CF-44E3-9099-C40C66FF867C}">
                  <a14:compatExt spid="_x0000_s21507"/>
                </a:ext>
                <a:ext uri="{FF2B5EF4-FFF2-40B4-BE49-F238E27FC236}">
                  <a16:creationId xmlns:a16="http://schemas.microsoft.com/office/drawing/2014/main" id="{00000000-0008-0000-0100-000003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CC"/>
                  </a:solidFill>
                </a14:hiddenFill>
              </a:ext>
              <a:ext uri="{91240B29-F687-4F45-9708-019B960494DF}">
                <a14:hiddenLine w="9525">
                  <a:solidFill>
                    <a:srgbClr val="6633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31</xdr:row>
          <xdr:rowOff>0</xdr:rowOff>
        </xdr:from>
        <xdr:to>
          <xdr:col>0</xdr:col>
          <xdr:colOff>180975</xdr:colOff>
          <xdr:row>32</xdr:row>
          <xdr:rowOff>28575</xdr:rowOff>
        </xdr:to>
        <xdr:sp macro="" textlink="">
          <xdr:nvSpPr>
            <xdr:cNvPr id="21511" name="Check Box 7" hidden="1">
              <a:extLst>
                <a:ext uri="{63B3BB69-23CF-44E3-9099-C40C66FF867C}">
                  <a14:compatExt spid="_x0000_s21511"/>
                </a:ext>
                <a:ext uri="{FF2B5EF4-FFF2-40B4-BE49-F238E27FC236}">
                  <a16:creationId xmlns:a16="http://schemas.microsoft.com/office/drawing/2014/main" id="{00000000-0008-0000-0100-000007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CC"/>
                  </a:solidFill>
                </a14:hiddenFill>
              </a:ext>
              <a:ext uri="{91240B29-F687-4F45-9708-019B960494DF}">
                <a14:hiddenLine w="9525">
                  <a:solidFill>
                    <a:srgbClr val="6633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</xdr:colOff>
          <xdr:row>30</xdr:row>
          <xdr:rowOff>171450</xdr:rowOff>
        </xdr:from>
        <xdr:to>
          <xdr:col>2</xdr:col>
          <xdr:colOff>219075</xdr:colOff>
          <xdr:row>32</xdr:row>
          <xdr:rowOff>9525</xdr:rowOff>
        </xdr:to>
        <xdr:sp macro="" textlink="">
          <xdr:nvSpPr>
            <xdr:cNvPr id="21512" name="Check Box 8" hidden="1">
              <a:extLst>
                <a:ext uri="{63B3BB69-23CF-44E3-9099-C40C66FF867C}">
                  <a14:compatExt spid="_x0000_s21512"/>
                </a:ext>
                <a:ext uri="{FF2B5EF4-FFF2-40B4-BE49-F238E27FC236}">
                  <a16:creationId xmlns:a16="http://schemas.microsoft.com/office/drawing/2014/main" id="{00000000-0008-0000-0100-000008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CC"/>
                  </a:solidFill>
                </a14:hiddenFill>
              </a:ext>
              <a:ext uri="{91240B29-F687-4F45-9708-019B960494DF}">
                <a14:hiddenLine w="9525">
                  <a:solidFill>
                    <a:srgbClr val="6633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1171575</xdr:colOff>
          <xdr:row>30</xdr:row>
          <xdr:rowOff>171450</xdr:rowOff>
        </xdr:from>
        <xdr:to>
          <xdr:col>2</xdr:col>
          <xdr:colOff>1352550</xdr:colOff>
          <xdr:row>32</xdr:row>
          <xdr:rowOff>9525</xdr:rowOff>
        </xdr:to>
        <xdr:sp macro="" textlink="">
          <xdr:nvSpPr>
            <xdr:cNvPr id="21513" name="Check Box 9" hidden="1">
              <a:extLst>
                <a:ext uri="{63B3BB69-23CF-44E3-9099-C40C66FF867C}">
                  <a14:compatExt spid="_x0000_s21513"/>
                </a:ext>
                <a:ext uri="{FF2B5EF4-FFF2-40B4-BE49-F238E27FC236}">
                  <a16:creationId xmlns:a16="http://schemas.microsoft.com/office/drawing/2014/main" id="{00000000-0008-0000-0100-000009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CC"/>
                  </a:solidFill>
                </a14:hiddenFill>
              </a:ext>
              <a:ext uri="{91240B29-F687-4F45-9708-019B960494DF}">
                <a14:hiddenLine w="9525">
                  <a:solidFill>
                    <a:srgbClr val="6633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752475</xdr:colOff>
          <xdr:row>32</xdr:row>
          <xdr:rowOff>133350</xdr:rowOff>
        </xdr:from>
        <xdr:to>
          <xdr:col>2</xdr:col>
          <xdr:colOff>933450</xdr:colOff>
          <xdr:row>34</xdr:row>
          <xdr:rowOff>28575</xdr:rowOff>
        </xdr:to>
        <xdr:sp macro="" textlink="">
          <xdr:nvSpPr>
            <xdr:cNvPr id="21514" name="Check Box 10" hidden="1">
              <a:extLst>
                <a:ext uri="{63B3BB69-23CF-44E3-9099-C40C66FF867C}">
                  <a14:compatExt spid="_x0000_s21514"/>
                </a:ext>
                <a:ext uri="{FF2B5EF4-FFF2-40B4-BE49-F238E27FC236}">
                  <a16:creationId xmlns:a16="http://schemas.microsoft.com/office/drawing/2014/main" id="{00000000-0008-0000-0100-00000A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CC"/>
                  </a:solidFill>
                </a14:hiddenFill>
              </a:ext>
              <a:ext uri="{91240B29-F687-4F45-9708-019B960494DF}">
                <a14:hiddenLine w="9525">
                  <a:solidFill>
                    <a:srgbClr val="6633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1657350</xdr:colOff>
          <xdr:row>32</xdr:row>
          <xdr:rowOff>133350</xdr:rowOff>
        </xdr:from>
        <xdr:to>
          <xdr:col>2</xdr:col>
          <xdr:colOff>1838325</xdr:colOff>
          <xdr:row>34</xdr:row>
          <xdr:rowOff>28575</xdr:rowOff>
        </xdr:to>
        <xdr:sp macro="" textlink="">
          <xdr:nvSpPr>
            <xdr:cNvPr id="21515" name="Check Box 11" hidden="1">
              <a:extLst>
                <a:ext uri="{63B3BB69-23CF-44E3-9099-C40C66FF867C}">
                  <a14:compatExt spid="_x0000_s21515"/>
                </a:ext>
                <a:ext uri="{FF2B5EF4-FFF2-40B4-BE49-F238E27FC236}">
                  <a16:creationId xmlns:a16="http://schemas.microsoft.com/office/drawing/2014/main" id="{00000000-0008-0000-0100-00000B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CC"/>
                  </a:solidFill>
                </a14:hiddenFill>
              </a:ext>
              <a:ext uri="{91240B29-F687-4F45-9708-019B960494DF}">
                <a14:hiddenLine w="9525">
                  <a:solidFill>
                    <a:srgbClr val="6633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76199</xdr:colOff>
      <xdr:row>0</xdr:row>
      <xdr:rowOff>38099</xdr:rowOff>
    </xdr:from>
    <xdr:to>
      <xdr:col>7</xdr:col>
      <xdr:colOff>657224</xdr:colOff>
      <xdr:row>0</xdr:row>
      <xdr:rowOff>526634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29624" y="38099"/>
          <a:ext cx="581025" cy="4885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0</xdr:row>
      <xdr:rowOff>0</xdr:rowOff>
    </xdr:from>
    <xdr:to>
      <xdr:col>3</xdr:col>
      <xdr:colOff>19050</xdr:colOff>
      <xdr:row>0</xdr:row>
      <xdr:rowOff>499575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0"/>
          <a:ext cx="2571750" cy="4995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76199</xdr:colOff>
      <xdr:row>0</xdr:row>
      <xdr:rowOff>38099</xdr:rowOff>
    </xdr:from>
    <xdr:to>
      <xdr:col>7</xdr:col>
      <xdr:colOff>657224</xdr:colOff>
      <xdr:row>0</xdr:row>
      <xdr:rowOff>526634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29624" y="38099"/>
          <a:ext cx="581025" cy="4885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19049</xdr:rowOff>
    </xdr:from>
    <xdr:to>
      <xdr:col>2</xdr:col>
      <xdr:colOff>742950</xdr:colOff>
      <xdr:row>0</xdr:row>
      <xdr:rowOff>518624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19049"/>
          <a:ext cx="2609850" cy="4995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76199</xdr:colOff>
      <xdr:row>0</xdr:row>
      <xdr:rowOff>38099</xdr:rowOff>
    </xdr:from>
    <xdr:to>
      <xdr:col>7</xdr:col>
      <xdr:colOff>657224</xdr:colOff>
      <xdr:row>0</xdr:row>
      <xdr:rowOff>526634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29624" y="38099"/>
          <a:ext cx="581025" cy="4885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0</xdr:row>
      <xdr:rowOff>19049</xdr:rowOff>
    </xdr:from>
    <xdr:to>
      <xdr:col>2</xdr:col>
      <xdr:colOff>752475</xdr:colOff>
      <xdr:row>0</xdr:row>
      <xdr:rowOff>518624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19049"/>
          <a:ext cx="2609850" cy="4995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76199</xdr:colOff>
      <xdr:row>0</xdr:row>
      <xdr:rowOff>38099</xdr:rowOff>
    </xdr:from>
    <xdr:to>
      <xdr:col>7</xdr:col>
      <xdr:colOff>657224</xdr:colOff>
      <xdr:row>0</xdr:row>
      <xdr:rowOff>526634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29624" y="38099"/>
          <a:ext cx="581025" cy="4885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742950</xdr:colOff>
      <xdr:row>0</xdr:row>
      <xdr:rowOff>499575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0"/>
          <a:ext cx="2609850" cy="4995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76199</xdr:colOff>
      <xdr:row>0</xdr:row>
      <xdr:rowOff>38099</xdr:rowOff>
    </xdr:from>
    <xdr:to>
      <xdr:col>7</xdr:col>
      <xdr:colOff>657224</xdr:colOff>
      <xdr:row>0</xdr:row>
      <xdr:rowOff>526634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29624" y="38099"/>
          <a:ext cx="581025" cy="4885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9524</xdr:rowOff>
    </xdr:from>
    <xdr:to>
      <xdr:col>2</xdr:col>
      <xdr:colOff>742950</xdr:colOff>
      <xdr:row>0</xdr:row>
      <xdr:rowOff>509099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9524"/>
          <a:ext cx="2609850" cy="49957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76199</xdr:colOff>
      <xdr:row>0</xdr:row>
      <xdr:rowOff>38099</xdr:rowOff>
    </xdr:from>
    <xdr:to>
      <xdr:col>7</xdr:col>
      <xdr:colOff>657224</xdr:colOff>
      <xdr:row>0</xdr:row>
      <xdr:rowOff>526634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29624" y="38099"/>
          <a:ext cx="581025" cy="48853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0</xdr:row>
      <xdr:rowOff>9524</xdr:rowOff>
    </xdr:from>
    <xdr:to>
      <xdr:col>2</xdr:col>
      <xdr:colOff>781050</xdr:colOff>
      <xdr:row>0</xdr:row>
      <xdr:rowOff>509099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9524"/>
          <a:ext cx="2609850" cy="49957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76199</xdr:colOff>
      <xdr:row>0</xdr:row>
      <xdr:rowOff>38099</xdr:rowOff>
    </xdr:from>
    <xdr:to>
      <xdr:col>7</xdr:col>
      <xdr:colOff>657224</xdr:colOff>
      <xdr:row>0</xdr:row>
      <xdr:rowOff>526634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29624" y="38099"/>
          <a:ext cx="581025" cy="4885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9524</xdr:rowOff>
    </xdr:from>
    <xdr:to>
      <xdr:col>2</xdr:col>
      <xdr:colOff>742950</xdr:colOff>
      <xdr:row>0</xdr:row>
      <xdr:rowOff>509099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9524"/>
          <a:ext cx="2609850" cy="49957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76199</xdr:colOff>
      <xdr:row>0</xdr:row>
      <xdr:rowOff>38099</xdr:rowOff>
    </xdr:from>
    <xdr:to>
      <xdr:col>7</xdr:col>
      <xdr:colOff>657224</xdr:colOff>
      <xdr:row>0</xdr:row>
      <xdr:rowOff>526634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29624" y="38099"/>
          <a:ext cx="581025" cy="4885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742950</xdr:colOff>
      <xdr:row>0</xdr:row>
      <xdr:rowOff>499575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0"/>
          <a:ext cx="2609850" cy="49957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76199</xdr:colOff>
      <xdr:row>0</xdr:row>
      <xdr:rowOff>38099</xdr:rowOff>
    </xdr:from>
    <xdr:to>
      <xdr:col>7</xdr:col>
      <xdr:colOff>657224</xdr:colOff>
      <xdr:row>0</xdr:row>
      <xdr:rowOff>526634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29624" y="38099"/>
          <a:ext cx="581025" cy="48853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742950</xdr:colOff>
      <xdr:row>0</xdr:row>
      <xdr:rowOff>499575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0"/>
          <a:ext cx="2609850" cy="499575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76199</xdr:colOff>
      <xdr:row>0</xdr:row>
      <xdr:rowOff>38099</xdr:rowOff>
    </xdr:from>
    <xdr:to>
      <xdr:col>7</xdr:col>
      <xdr:colOff>657224</xdr:colOff>
      <xdr:row>0</xdr:row>
      <xdr:rowOff>526634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29624" y="38099"/>
          <a:ext cx="581025" cy="4885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0</xdr:row>
      <xdr:rowOff>9524</xdr:rowOff>
    </xdr:from>
    <xdr:to>
      <xdr:col>2</xdr:col>
      <xdr:colOff>752475</xdr:colOff>
      <xdr:row>0</xdr:row>
      <xdr:rowOff>509099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9524"/>
          <a:ext cx="2609850" cy="499575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76199</xdr:colOff>
      <xdr:row>0</xdr:row>
      <xdr:rowOff>38099</xdr:rowOff>
    </xdr:from>
    <xdr:to>
      <xdr:col>7</xdr:col>
      <xdr:colOff>657224</xdr:colOff>
      <xdr:row>0</xdr:row>
      <xdr:rowOff>526634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29624" y="38099"/>
          <a:ext cx="581025" cy="48853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0</xdr:row>
      <xdr:rowOff>28575</xdr:rowOff>
    </xdr:from>
    <xdr:to>
      <xdr:col>2</xdr:col>
      <xdr:colOff>762000</xdr:colOff>
      <xdr:row>0</xdr:row>
      <xdr:rowOff>528150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28575"/>
          <a:ext cx="2609850" cy="499575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76199</xdr:colOff>
      <xdr:row>0</xdr:row>
      <xdr:rowOff>38099</xdr:rowOff>
    </xdr:from>
    <xdr:to>
      <xdr:col>7</xdr:col>
      <xdr:colOff>657224</xdr:colOff>
      <xdr:row>0</xdr:row>
      <xdr:rowOff>526634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E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29624" y="38099"/>
          <a:ext cx="581025" cy="48853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0</xdr:row>
      <xdr:rowOff>28574</xdr:rowOff>
    </xdr:from>
    <xdr:to>
      <xdr:col>2</xdr:col>
      <xdr:colOff>752475</xdr:colOff>
      <xdr:row>0</xdr:row>
      <xdr:rowOff>528149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E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28574"/>
          <a:ext cx="2609850" cy="499575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10</xdr:row>
          <xdr:rowOff>95250</xdr:rowOff>
        </xdr:from>
        <xdr:to>
          <xdr:col>1</xdr:col>
          <xdr:colOff>1504950</xdr:colOff>
          <xdr:row>10</xdr:row>
          <xdr:rowOff>361950</xdr:rowOff>
        </xdr:to>
        <xdr:sp macro="" textlink="">
          <xdr:nvSpPr>
            <xdr:cNvPr id="6145" name="Check Box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10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Transfer Brenda Llogarive / Intra Transfer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10</xdr:row>
          <xdr:rowOff>323850</xdr:rowOff>
        </xdr:from>
        <xdr:to>
          <xdr:col>1</xdr:col>
          <xdr:colOff>1504950</xdr:colOff>
          <xdr:row>10</xdr:row>
          <xdr:rowOff>590550</xdr:rowOff>
        </xdr:to>
        <xdr:sp macro="" textlink="">
          <xdr:nvSpPr>
            <xdr:cNvPr id="6146" name="Check Box 2" hidden="1">
              <a:extLst>
                <a:ext uri="{63B3BB69-23CF-44E3-9099-C40C66FF867C}">
                  <a14:compatExt spid="_x0000_s6146"/>
                </a:ext>
                <a:ext uri="{FF2B5EF4-FFF2-40B4-BE49-F238E27FC236}">
                  <a16:creationId xmlns:a16="http://schemas.microsoft.com/office/drawing/2014/main" id="{00000000-0008-0000-1000-000002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Terheqje nga Banka / Cash Withdrawal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104775</xdr:colOff>
          <xdr:row>10</xdr:row>
          <xdr:rowOff>581025</xdr:rowOff>
        </xdr:from>
        <xdr:to>
          <xdr:col>1</xdr:col>
          <xdr:colOff>1533525</xdr:colOff>
          <xdr:row>10</xdr:row>
          <xdr:rowOff>857250</xdr:rowOff>
        </xdr:to>
        <xdr:sp macro="" textlink="">
          <xdr:nvSpPr>
            <xdr:cNvPr id="6147" name="Check Box 3" hidden="1">
              <a:extLst>
                <a:ext uri="{63B3BB69-23CF-44E3-9099-C40C66FF867C}">
                  <a14:compatExt spid="_x0000_s6147"/>
                </a:ext>
                <a:ext uri="{FF2B5EF4-FFF2-40B4-BE49-F238E27FC236}">
                  <a16:creationId xmlns:a16="http://schemas.microsoft.com/office/drawing/2014/main" id="{00000000-0008-0000-1000-000003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Te tjera / Other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1581150</xdr:colOff>
          <xdr:row>10</xdr:row>
          <xdr:rowOff>57150</xdr:rowOff>
        </xdr:from>
        <xdr:to>
          <xdr:col>5</xdr:col>
          <xdr:colOff>590550</xdr:colOff>
          <xdr:row>10</xdr:row>
          <xdr:rowOff>333375</xdr:rowOff>
        </xdr:to>
        <xdr:sp macro="" textlink="">
          <xdr:nvSpPr>
            <xdr:cNvPr id="6148" name="Check Box 4" hidden="1">
              <a:extLst>
                <a:ext uri="{63B3BB69-23CF-44E3-9099-C40C66FF867C}">
                  <a14:compatExt spid="_x0000_s6148"/>
                </a:ext>
                <a:ext uri="{FF2B5EF4-FFF2-40B4-BE49-F238E27FC236}">
                  <a16:creationId xmlns:a16="http://schemas.microsoft.com/office/drawing/2014/main" id="{00000000-0008-0000-1000-000004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Pagese me Kredit Kartele / Payment with Credit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1581150</xdr:colOff>
          <xdr:row>10</xdr:row>
          <xdr:rowOff>314325</xdr:rowOff>
        </xdr:from>
        <xdr:to>
          <xdr:col>5</xdr:col>
          <xdr:colOff>590550</xdr:colOff>
          <xdr:row>10</xdr:row>
          <xdr:rowOff>590550</xdr:rowOff>
        </xdr:to>
        <xdr:sp macro="" textlink="">
          <xdr:nvSpPr>
            <xdr:cNvPr id="6149" name="Check Box 5" hidden="1">
              <a:extLst>
                <a:ext uri="{63B3BB69-23CF-44E3-9099-C40C66FF867C}">
                  <a14:compatExt spid="_x0000_s6149"/>
                </a:ext>
                <a:ext uri="{FF2B5EF4-FFF2-40B4-BE49-F238E27FC236}">
                  <a16:creationId xmlns:a16="http://schemas.microsoft.com/office/drawing/2014/main" id="{00000000-0008-0000-1000-000005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Pagese e Faturave / Invoice Payment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895350</xdr:colOff>
          <xdr:row>10</xdr:row>
          <xdr:rowOff>57150</xdr:rowOff>
        </xdr:from>
        <xdr:to>
          <xdr:col>9</xdr:col>
          <xdr:colOff>781050</xdr:colOff>
          <xdr:row>10</xdr:row>
          <xdr:rowOff>323850</xdr:rowOff>
        </xdr:to>
        <xdr:sp macro="" textlink="">
          <xdr:nvSpPr>
            <xdr:cNvPr id="6150" name="Check Box 6" hidden="1">
              <a:extLst>
                <a:ext uri="{63B3BB69-23CF-44E3-9099-C40C66FF867C}">
                  <a14:compatExt spid="_x0000_s6150"/>
                </a:ext>
                <a:ext uri="{FF2B5EF4-FFF2-40B4-BE49-F238E27FC236}">
                  <a16:creationId xmlns:a16="http://schemas.microsoft.com/office/drawing/2014/main" id="{00000000-0008-0000-1000-000006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Pagese me Cash / Cash Payment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895350</xdr:colOff>
          <xdr:row>10</xdr:row>
          <xdr:rowOff>276225</xdr:rowOff>
        </xdr:from>
        <xdr:to>
          <xdr:col>9</xdr:col>
          <xdr:colOff>790575</xdr:colOff>
          <xdr:row>10</xdr:row>
          <xdr:rowOff>552450</xdr:rowOff>
        </xdr:to>
        <xdr:sp macro="" textlink="">
          <xdr:nvSpPr>
            <xdr:cNvPr id="6151" name="Check Box 7" hidden="1">
              <a:extLst>
                <a:ext uri="{63B3BB69-23CF-44E3-9099-C40C66FF867C}">
                  <a14:compatExt spid="_x0000_s6151"/>
                </a:ext>
                <a:ext uri="{FF2B5EF4-FFF2-40B4-BE49-F238E27FC236}">
                  <a16:creationId xmlns:a16="http://schemas.microsoft.com/office/drawing/2014/main" id="{00000000-0008-0000-1000-000007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Avans Cash / Cash Advance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76200</xdr:colOff>
          <xdr:row>27</xdr:row>
          <xdr:rowOff>19050</xdr:rowOff>
        </xdr:from>
        <xdr:to>
          <xdr:col>6</xdr:col>
          <xdr:colOff>161925</xdr:colOff>
          <xdr:row>28</xdr:row>
          <xdr:rowOff>9525</xdr:rowOff>
        </xdr:to>
        <xdr:sp macro="" textlink="">
          <xdr:nvSpPr>
            <xdr:cNvPr id="6152" name="Check Box 8" hidden="1">
              <a:extLst>
                <a:ext uri="{63B3BB69-23CF-44E3-9099-C40C66FF867C}">
                  <a14:compatExt spid="_x0000_s6152"/>
                </a:ext>
                <a:ext uri="{FF2B5EF4-FFF2-40B4-BE49-F238E27FC236}">
                  <a16:creationId xmlns:a16="http://schemas.microsoft.com/office/drawing/2014/main" id="{00000000-0008-0000-1000-000008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Online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752475</xdr:colOff>
          <xdr:row>27</xdr:row>
          <xdr:rowOff>19050</xdr:rowOff>
        </xdr:from>
        <xdr:to>
          <xdr:col>8</xdr:col>
          <xdr:colOff>257175</xdr:colOff>
          <xdr:row>28</xdr:row>
          <xdr:rowOff>9525</xdr:rowOff>
        </xdr:to>
        <xdr:sp macro="" textlink="">
          <xdr:nvSpPr>
            <xdr:cNvPr id="6153" name="Check Box 9" hidden="1">
              <a:extLst>
                <a:ext uri="{63B3BB69-23CF-44E3-9099-C40C66FF867C}">
                  <a14:compatExt spid="_x0000_s6153"/>
                </a:ext>
                <a:ext uri="{FF2B5EF4-FFF2-40B4-BE49-F238E27FC236}">
                  <a16:creationId xmlns:a16="http://schemas.microsoft.com/office/drawing/2014/main" id="{00000000-0008-0000-1000-000009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POS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76200</xdr:colOff>
          <xdr:row>29</xdr:row>
          <xdr:rowOff>0</xdr:rowOff>
        </xdr:from>
        <xdr:to>
          <xdr:col>9</xdr:col>
          <xdr:colOff>390525</xdr:colOff>
          <xdr:row>29</xdr:row>
          <xdr:rowOff>276225</xdr:rowOff>
        </xdr:to>
        <xdr:sp macro="" textlink="">
          <xdr:nvSpPr>
            <xdr:cNvPr id="6154" name="Check Box 10" hidden="1">
              <a:extLst>
                <a:ext uri="{63B3BB69-23CF-44E3-9099-C40C66FF867C}">
                  <a14:compatExt spid="_x0000_s6154"/>
                </a:ext>
                <a:ext uri="{FF2B5EF4-FFF2-40B4-BE49-F238E27FC236}">
                  <a16:creationId xmlns:a16="http://schemas.microsoft.com/office/drawing/2014/main" id="{00000000-0008-0000-1000-00000A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Autorizimi Paraprak / Prior Authorization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76200</xdr:colOff>
          <xdr:row>31</xdr:row>
          <xdr:rowOff>28575</xdr:rowOff>
        </xdr:from>
        <xdr:to>
          <xdr:col>6</xdr:col>
          <xdr:colOff>276225</xdr:colOff>
          <xdr:row>32</xdr:row>
          <xdr:rowOff>19050</xdr:rowOff>
        </xdr:to>
        <xdr:sp macro="" textlink="">
          <xdr:nvSpPr>
            <xdr:cNvPr id="6155" name="Check Box 11" hidden="1">
              <a:extLst>
                <a:ext uri="{63B3BB69-23CF-44E3-9099-C40C66FF867C}">
                  <a14:compatExt spid="_x0000_s6155"/>
                </a:ext>
                <a:ext uri="{FF2B5EF4-FFF2-40B4-BE49-F238E27FC236}">
                  <a16:creationId xmlns:a16="http://schemas.microsoft.com/office/drawing/2014/main" id="{00000000-0008-0000-1000-00000B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Te tjera / Other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48</xdr:row>
          <xdr:rowOff>114300</xdr:rowOff>
        </xdr:from>
        <xdr:to>
          <xdr:col>9</xdr:col>
          <xdr:colOff>304800</xdr:colOff>
          <xdr:row>50</xdr:row>
          <xdr:rowOff>57150</xdr:rowOff>
        </xdr:to>
        <xdr:sp macro="" textlink="">
          <xdr:nvSpPr>
            <xdr:cNvPr id="6159" name="Check Box 15" hidden="1">
              <a:extLst>
                <a:ext uri="{63B3BB69-23CF-44E3-9099-C40C66FF867C}">
                  <a14:compatExt spid="_x0000_s6159"/>
                </a:ext>
                <a:ext uri="{FF2B5EF4-FFF2-40B4-BE49-F238E27FC236}">
                  <a16:creationId xmlns:a16="http://schemas.microsoft.com/office/drawing/2014/main" id="{00000000-0008-0000-1000-00000F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I have reviewed the above financial report and attest that all expenditures are allowable and accounted for properly</a:t>
              </a:r>
            </a:p>
          </xdr:txBody>
        </xdr:sp>
        <xdr:clientData/>
      </xdr:twoCellAnchor>
    </mc:Choice>
    <mc:Fallback/>
  </mc:AlternateContent>
</xdr:wsDr>
</file>

<file path=xl/persons/person.xml><?xml version="1.0" encoding="utf-8"?>
<personList xmlns="http://schemas.microsoft.com/office/spreadsheetml/2018/threadedcomments" xmlns:x="http://schemas.openxmlformats.org/spreadsheetml/2006/main">
  <person displayName="Finance Office" id="{FEDE98E2-65C2-4032-AAE7-188E2107630C}" userId="Finance Office" providerId="None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January" displayName="January" ref="A9:I17" totalsRowShown="0" headerRowDxfId="228" dataDxfId="226" headerRowBorderDxfId="227" tableBorderDxfId="225" dataCellStyle="Currency">
  <autoFilter ref="A9:I17" xr:uid="{00000000-0009-0000-0100-000001000000}"/>
  <tableColumns count="9">
    <tableColumn id="1" xr3:uid="{00000000-0010-0000-0000-000001000000}" name="Trans No" dataDxfId="224" dataCellStyle="Currency"/>
    <tableColumn id="30" xr3:uid="{00000000-0010-0000-0000-00001E000000}" name="Date of Invoice:" dataDxfId="223" dataCellStyle="Currency"/>
    <tableColumn id="32" xr3:uid="{00000000-0010-0000-0000-000020000000}" name="Paid Date:" dataDxfId="222" dataCellStyle="Currency"/>
    <tableColumn id="23" xr3:uid="{00000000-0010-0000-0000-000017000000}" name="Receipt by:" dataDxfId="221" dataCellStyle="Currency"/>
    <tableColumn id="25" xr3:uid="{00000000-0010-0000-0000-000019000000}" name="Ref. Number:" dataDxfId="220" dataCellStyle="Currency"/>
    <tableColumn id="27" xr3:uid="{00000000-0010-0000-0000-00001B000000}" name="Description:" dataDxfId="219" dataCellStyle="Currency"/>
    <tableColumn id="29" xr3:uid="{00000000-0010-0000-0000-00001D000000}" name="Budget Line:" dataDxfId="218" dataCellStyle="Currency"/>
    <tableColumn id="15" xr3:uid="{00000000-0010-0000-0000-00000F000000}" name="Paid By:" dataDxfId="217" dataCellStyle="Currency"/>
    <tableColumn id="6" xr3:uid="{00000000-0010-0000-0000-000006000000}" name="Amount:" dataDxfId="216" dataCellStyle="Currency"/>
  </tableColumns>
  <tableStyleInfo name="TableStyleLight8" showFirstColumn="0" showLastColumn="0" showRowStripes="1" showColumnStripes="0"/>
  <extLst>
    <ext xmlns:x14="http://schemas.microsoft.com/office/spreadsheetml/2009/9/main" uri="{504A1905-F514-4f6f-8877-14C23A59335A}">
      <x14:table altTextSummary="Shkruaj nr e transaksionit duke filluar nga 1...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ABF8ECC-F0AD-477C-BC3D-5B566CFAF4EC}" name="February" displayName="February" ref="A9:I16" totalsRowShown="0" headerRowDxfId="215" dataDxfId="213" headerRowBorderDxfId="214" tableBorderDxfId="212" dataCellStyle="Currency">
  <autoFilter ref="A9:I16" xr:uid="{00000000-0009-0000-0100-000001000000}"/>
  <tableColumns count="9">
    <tableColumn id="1" xr3:uid="{1F6E8324-1E53-44A1-A89D-56AA16603644}" name="Trans No" dataDxfId="211" dataCellStyle="Currency"/>
    <tableColumn id="30" xr3:uid="{80C041D6-446D-4D16-BF6E-DDA36436B811}" name="Date of Invoice:" dataDxfId="210" dataCellStyle="Currency"/>
    <tableColumn id="32" xr3:uid="{B4D1BB47-E44A-4EF1-AF60-BD85B8985C3A}" name="Paid Date:" dataDxfId="209" dataCellStyle="Currency"/>
    <tableColumn id="23" xr3:uid="{3A757105-9347-44B5-A651-A249DA5C013C}" name="Receipt by:" dataDxfId="208" dataCellStyle="Currency"/>
    <tableColumn id="25" xr3:uid="{726E9853-234D-4861-9D0D-1A826A34A499}" name="Ref. Number:" dataDxfId="207" dataCellStyle="Currency"/>
    <tableColumn id="27" xr3:uid="{A3E8E9F5-1A33-4749-955D-4993FA41AB5A}" name="Description:" dataDxfId="206" dataCellStyle="Currency"/>
    <tableColumn id="29" xr3:uid="{77BC9FAA-C819-4587-B99C-A04D9AFC0CA8}" name="Budget Line:" dataDxfId="205" dataCellStyle="Currency"/>
    <tableColumn id="15" xr3:uid="{127E92B6-DDA4-478C-8161-DAA3E0112AB1}" name="Paid By:" dataDxfId="204" dataCellStyle="Currency"/>
    <tableColumn id="6" xr3:uid="{DF1957E6-7732-46BB-A113-B8D4BBDA2561}" name="Amount:" dataDxfId="203" dataCellStyle="Currency"/>
  </tableColumns>
  <tableStyleInfo name="TableStyleLight8" showFirstColumn="0" showLastColumn="0" showRowStripes="1" showColumnStripes="0"/>
  <extLst>
    <ext xmlns:x14="http://schemas.microsoft.com/office/spreadsheetml/2009/9/main" uri="{504A1905-F514-4f6f-8877-14C23A59335A}">
      <x14:table altTextSummary="Shkruaj nr e transaksionit duke filluar nga 1...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DAC2CBE-61BE-4160-AF0F-10735649A20A}" name="March" displayName="March" ref="A9:I17" totalsRowShown="0" headerRowDxfId="202" dataDxfId="200" headerRowBorderDxfId="201" tableBorderDxfId="199" dataCellStyle="Currency">
  <autoFilter ref="A9:I17" xr:uid="{00000000-0009-0000-0100-000001000000}"/>
  <tableColumns count="9">
    <tableColumn id="1" xr3:uid="{CABDFE12-876E-4A05-9AA8-A08AA49E24C7}" name="Trans No" dataDxfId="198" dataCellStyle="Currency"/>
    <tableColumn id="30" xr3:uid="{7FF2210E-6863-408A-9FA7-B1416877EF73}" name="Date of Invoice:" dataDxfId="197" dataCellStyle="Currency"/>
    <tableColumn id="32" xr3:uid="{B7AE0D38-A05E-4A05-BCAC-0B56FB04A25D}" name="Paid Date:" dataDxfId="196" dataCellStyle="Currency"/>
    <tableColumn id="23" xr3:uid="{BE7F599E-C6C4-4189-8BBC-CF69BAECC50F}" name="Receipt by:" dataDxfId="195" dataCellStyle="Currency"/>
    <tableColumn id="25" xr3:uid="{F65C7578-B28A-4B64-B848-47376FB05AFC}" name="Ref. Number:" dataDxfId="194" dataCellStyle="Currency"/>
    <tableColumn id="27" xr3:uid="{57B00345-87AC-440F-83D3-CDDCA37FEA5B}" name="Description:" dataDxfId="193" dataCellStyle="Currency"/>
    <tableColumn id="29" xr3:uid="{BE64A09E-FBA9-4AD9-A2CD-328DFD57B86F}" name="Budget Line:" dataDxfId="192" dataCellStyle="Currency"/>
    <tableColumn id="15" xr3:uid="{7A8A844B-1263-44EE-A9E4-DCE001ABF604}" name="Paid By:" dataDxfId="191" dataCellStyle="Currency"/>
    <tableColumn id="6" xr3:uid="{2836174D-8404-4D17-926B-91314EB9A053}" name="Amount:" dataDxfId="190" dataCellStyle="Currency"/>
  </tableColumns>
  <tableStyleInfo name="TableStyleLight8" showFirstColumn="0" showLastColumn="0" showRowStripes="1" showColumnStripes="0"/>
  <extLst>
    <ext xmlns:x14="http://schemas.microsoft.com/office/spreadsheetml/2009/9/main" uri="{504A1905-F514-4f6f-8877-14C23A59335A}">
      <x14:table altTextSummary="Shkruaj nr e transaksionit duke filluar nga 1...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CAD1CF03-ACFE-406C-A913-A71D5580D80B}" name="April" displayName="April" ref="A9:I17" totalsRowShown="0" headerRowDxfId="189" dataDxfId="187" headerRowBorderDxfId="188" tableBorderDxfId="186" dataCellStyle="Currency">
  <autoFilter ref="A9:I17" xr:uid="{00000000-0009-0000-0100-000001000000}"/>
  <tableColumns count="9">
    <tableColumn id="1" xr3:uid="{09ED22C6-AF52-4D12-AE70-CCAD0546960B}" name="Trans No" dataDxfId="185" dataCellStyle="Currency"/>
    <tableColumn id="30" xr3:uid="{86DBEB84-820D-45BE-86BB-60866D9B2D1D}" name="Date of Invoice:" dataDxfId="184" dataCellStyle="Currency"/>
    <tableColumn id="32" xr3:uid="{1C81FF3F-D314-4C4C-86C3-3E30123B2D00}" name="Paid Date:" dataDxfId="183" dataCellStyle="Currency"/>
    <tableColumn id="23" xr3:uid="{3D46F84E-0D9E-464E-BEA5-8C0DE6F25379}" name="Receipt by:" dataDxfId="182" dataCellStyle="Currency"/>
    <tableColumn id="25" xr3:uid="{FD587F7B-67DC-402C-91C2-4C9C70242B8F}" name="Ref. Number:" dataDxfId="181" dataCellStyle="Currency"/>
    <tableColumn id="27" xr3:uid="{B7A0DBFD-6D55-49DA-A64D-B5B2A4228621}" name="Description:" dataDxfId="180" dataCellStyle="Currency"/>
    <tableColumn id="29" xr3:uid="{4D73477A-A4BD-437A-8E4B-F3F6C0D9CEAE}" name="Budget Line:" dataDxfId="179" dataCellStyle="Currency"/>
    <tableColumn id="15" xr3:uid="{C19624EC-2FCD-4944-B39D-6F19A85C910E}" name="Paid By:" dataDxfId="178" dataCellStyle="Currency"/>
    <tableColumn id="6" xr3:uid="{00B3BD04-B9F3-43B6-863D-9BDFD6661930}" name="Amount:" dataDxfId="177" dataCellStyle="Currency"/>
  </tableColumns>
  <tableStyleInfo name="TableStyleLight8" showFirstColumn="0" showLastColumn="0" showRowStripes="1" showColumnStripes="0"/>
  <extLst>
    <ext xmlns:x14="http://schemas.microsoft.com/office/spreadsheetml/2009/9/main" uri="{504A1905-F514-4f6f-8877-14C23A59335A}">
      <x14:table altTextSummary="Shkruaj nr e transaksionit duke filluar nga 1...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EAA7076F-B50E-4404-97A7-1E8F8FA03F48}" name="May" displayName="May" ref="A9:I17" totalsRowShown="0" headerRowDxfId="176" dataDxfId="174" headerRowBorderDxfId="175" tableBorderDxfId="173" dataCellStyle="Currency">
  <autoFilter ref="A9:I17" xr:uid="{00000000-0009-0000-0100-000001000000}"/>
  <tableColumns count="9">
    <tableColumn id="1" xr3:uid="{14FE8BE2-4923-4B05-A85D-985BDF90A259}" name="Trans No" dataDxfId="172" dataCellStyle="Currency"/>
    <tableColumn id="30" xr3:uid="{A5E47967-F6D6-400C-AC57-2DF0384A7E7A}" name="Date of Invoice:" dataDxfId="171" dataCellStyle="Currency"/>
    <tableColumn id="32" xr3:uid="{9972A51F-13C6-4DAA-8CDB-8B6152459E84}" name="Paid Date:" dataDxfId="170" dataCellStyle="Currency"/>
    <tableColumn id="23" xr3:uid="{3CAEA4A3-CCB3-4658-AEFC-6AF3E53DC2D3}" name="Receipt by:" dataDxfId="169" dataCellStyle="Currency"/>
    <tableColumn id="25" xr3:uid="{5D8153CC-C17E-4744-A470-F306D420CC5C}" name="Ref. Number:" dataDxfId="168" dataCellStyle="Currency"/>
    <tableColumn id="27" xr3:uid="{C2CC5EAB-DDB3-4EF5-8E28-AA1599D0AA95}" name="Description:" dataDxfId="167" dataCellStyle="Currency"/>
    <tableColumn id="29" xr3:uid="{91DD8525-6FB9-4280-8E4D-17620CAB2943}" name="Budget Line:" dataDxfId="166" dataCellStyle="Currency"/>
    <tableColumn id="15" xr3:uid="{37149BA3-E845-45BC-BF17-D2088D425A2F}" name="Paid By:" dataDxfId="165" dataCellStyle="Currency"/>
    <tableColumn id="6" xr3:uid="{DBC55712-A5D6-4923-879B-76596D32E165}" name="Amount:" dataDxfId="164" dataCellStyle="Currency"/>
  </tableColumns>
  <tableStyleInfo name="TableStyleLight8" showFirstColumn="0" showLastColumn="0" showRowStripes="1" showColumnStripes="0"/>
  <extLst>
    <ext xmlns:x14="http://schemas.microsoft.com/office/spreadsheetml/2009/9/main" uri="{504A1905-F514-4f6f-8877-14C23A59335A}">
      <x14:table altTextSummary="Shkruaj nr e transaksionit duke filluar nga 1..."/>
    </ext>
  </extLst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FED67F9F-FFC2-4AD1-A86F-EE60799015FE}" name="June" displayName="June" ref="A9:I17" totalsRowShown="0" headerRowDxfId="163" dataDxfId="161" headerRowBorderDxfId="162" tableBorderDxfId="160" dataCellStyle="Currency">
  <autoFilter ref="A9:I17" xr:uid="{00000000-0009-0000-0100-000001000000}"/>
  <tableColumns count="9">
    <tableColumn id="1" xr3:uid="{639D66FC-BE6D-4A30-AC2C-4625B0442B58}" name="Trans No" dataDxfId="159" dataCellStyle="Currency"/>
    <tableColumn id="30" xr3:uid="{D49764CA-2957-478B-B9B6-F3CB74FB683B}" name="Date of Invoice:" dataDxfId="158" dataCellStyle="Currency"/>
    <tableColumn id="32" xr3:uid="{4568A588-CB5F-43FE-BEDB-97421E99C30F}" name="Paid Date:" dataDxfId="157" dataCellStyle="Currency"/>
    <tableColumn id="23" xr3:uid="{8952E848-79E6-4CAB-B5DE-3EE422C44AB4}" name="Receipt by:" dataDxfId="156" dataCellStyle="Currency"/>
    <tableColumn id="25" xr3:uid="{55AE9749-1929-4253-9E81-BC159DBB09D8}" name="Ref. Number:" dataDxfId="155" dataCellStyle="Currency"/>
    <tableColumn id="27" xr3:uid="{A1B9ACCE-6592-4F74-BB80-52664BF62113}" name="Description:" dataDxfId="154" dataCellStyle="Currency"/>
    <tableColumn id="29" xr3:uid="{6D9FDC4D-C13C-4B0A-A688-98393BCE4A2B}" name="Budget Line:" dataDxfId="153" dataCellStyle="Currency"/>
    <tableColumn id="15" xr3:uid="{5161695F-ED86-48AC-BC3A-67E9F6105C4D}" name="Paid By:" dataDxfId="152" dataCellStyle="Currency"/>
    <tableColumn id="6" xr3:uid="{F4E5F544-E371-475B-AC62-A546C6372392}" name="Amount:" dataDxfId="151" dataCellStyle="Currency"/>
  </tableColumns>
  <tableStyleInfo name="TableStyleLight8" showFirstColumn="0" showLastColumn="0" showRowStripes="1" showColumnStripes="0"/>
  <extLst>
    <ext xmlns:x14="http://schemas.microsoft.com/office/spreadsheetml/2009/9/main" uri="{504A1905-F514-4f6f-8877-14C23A59335A}">
      <x14:table altTextSummary="Shkruaj nr e transaksionit duke filluar nga 1..."/>
    </ext>
  </extLst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996893C9-CE96-42CE-B52C-0E61B5308971}" name="July" displayName="July" ref="A9:I17" totalsRowShown="0" headerRowDxfId="150" dataDxfId="148" headerRowBorderDxfId="149" tableBorderDxfId="147" dataCellStyle="Currency">
  <autoFilter ref="A9:I17" xr:uid="{00000000-0009-0000-0100-000001000000}"/>
  <tableColumns count="9">
    <tableColumn id="1" xr3:uid="{E70FD536-DEBD-4FEB-9A8F-062F49E319E1}" name="Trans No" dataDxfId="146" dataCellStyle="Currency"/>
    <tableColumn id="30" xr3:uid="{7D2E90EF-2B49-4994-8BE6-0572CEFDC390}" name="Date of Invoice:" dataDxfId="145" dataCellStyle="Currency"/>
    <tableColumn id="32" xr3:uid="{1BB453E5-013C-42C8-862D-C23B26CD3674}" name="Paid Date:" dataDxfId="144" dataCellStyle="Currency"/>
    <tableColumn id="23" xr3:uid="{4F933988-2E33-464C-B020-0A2A8AD80F62}" name="Receipt by:" dataDxfId="143" dataCellStyle="Currency"/>
    <tableColumn id="25" xr3:uid="{EB580023-B879-4EC0-A226-76A28D40A1C3}" name="Ref. Number:" dataDxfId="142" dataCellStyle="Currency"/>
    <tableColumn id="27" xr3:uid="{4CFAC254-1CB1-4158-99E0-B5E0F95CBD87}" name="Description:" dataDxfId="141" dataCellStyle="Currency"/>
    <tableColumn id="29" xr3:uid="{9848D5BE-2E44-461E-826B-9FF4AFDA73C1}" name="Budget Line:" dataDxfId="140" dataCellStyle="Currency"/>
    <tableColumn id="15" xr3:uid="{C385D848-D542-409A-B006-6F8C8D817A87}" name="Paid By:" dataDxfId="139" dataCellStyle="Currency"/>
    <tableColumn id="6" xr3:uid="{5D69FED6-6E44-44AC-8D56-65A184FED696}" name="Amount:" dataDxfId="138" dataCellStyle="Currency"/>
  </tableColumns>
  <tableStyleInfo name="TableStyleLight8" showFirstColumn="0" showLastColumn="0" showRowStripes="1" showColumnStripes="0"/>
  <extLst>
    <ext xmlns:x14="http://schemas.microsoft.com/office/spreadsheetml/2009/9/main" uri="{504A1905-F514-4f6f-8877-14C23A59335A}">
      <x14:table altTextSummary="Shkruaj nr e transaksionit duke filluar nga 1..."/>
    </ext>
  </extLst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46C4B178-AF03-4016-8C5C-72F127E6638D}" name="August" displayName="August" ref="A9:I17" totalsRowShown="0" headerRowDxfId="137" dataDxfId="135" headerRowBorderDxfId="136" tableBorderDxfId="134" dataCellStyle="Currency">
  <autoFilter ref="A9:I17" xr:uid="{00000000-0009-0000-0100-000001000000}"/>
  <tableColumns count="9">
    <tableColumn id="1" xr3:uid="{B6520B8A-B516-45AD-A333-3D8562FE838B}" name="Trans No" dataDxfId="133" dataCellStyle="Currency"/>
    <tableColumn id="30" xr3:uid="{073F5CF2-0F0B-46A2-9D72-945E965ABAAF}" name="Date of Invoice:" dataDxfId="132" dataCellStyle="Currency"/>
    <tableColumn id="32" xr3:uid="{2A74CFA9-4EDE-4525-8D25-587CF4E6BD01}" name="Paid Date:" dataDxfId="131" dataCellStyle="Currency"/>
    <tableColumn id="23" xr3:uid="{62C7A228-C93B-4234-91DF-F31BE1EC162C}" name="Receipt by:" dataDxfId="130" dataCellStyle="Currency"/>
    <tableColumn id="25" xr3:uid="{12B0FFCC-26B9-40A0-AFF6-C8D1363159F9}" name="Ref. Number:" dataDxfId="129" dataCellStyle="Currency"/>
    <tableColumn id="27" xr3:uid="{CEC14EB9-3517-4063-95F9-A5781C468C49}" name="Description:" dataDxfId="128" dataCellStyle="Currency"/>
    <tableColumn id="29" xr3:uid="{D56CF627-DB8A-4627-8FA8-4B2316DF4526}" name="Budget Line:" dataDxfId="127" dataCellStyle="Currency"/>
    <tableColumn id="15" xr3:uid="{224DE2A9-9243-4F32-ACF8-10C6A4BA0589}" name="Paid By:" dataDxfId="126" dataCellStyle="Currency"/>
    <tableColumn id="6" xr3:uid="{636939B6-5210-4679-8287-282C7BED603A}" name="Amount:" dataDxfId="125" dataCellStyle="Currency"/>
  </tableColumns>
  <tableStyleInfo name="TableStyleLight8" showFirstColumn="0" showLastColumn="0" showRowStripes="1" showColumnStripes="0"/>
  <extLst>
    <ext xmlns:x14="http://schemas.microsoft.com/office/spreadsheetml/2009/9/main" uri="{504A1905-F514-4f6f-8877-14C23A59335A}">
      <x14:table altTextSummary="Shkruaj nr e transaksionit duke filluar nga 1..."/>
    </ext>
  </extLst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A41B89AA-F422-4024-B7A1-8ECA3C6403FF}" name="September" displayName="September" ref="A9:I17" totalsRowShown="0" headerRowDxfId="124" dataDxfId="122" headerRowBorderDxfId="123" tableBorderDxfId="121" dataCellStyle="Currency">
  <autoFilter ref="A9:I17" xr:uid="{00000000-0009-0000-0100-000001000000}"/>
  <tableColumns count="9">
    <tableColumn id="1" xr3:uid="{B92DB05B-EFC2-4A4A-8983-5364C256507C}" name="Trans No" dataDxfId="120" dataCellStyle="Currency"/>
    <tableColumn id="30" xr3:uid="{8CC4ACE4-7261-4654-AF93-F27F3217AF4D}" name="Date of Invoice:" dataDxfId="119" dataCellStyle="Currency"/>
    <tableColumn id="32" xr3:uid="{A33D4CEC-A4A9-4E80-8B04-14AD171F5F71}" name="Paid Date:" dataDxfId="118" dataCellStyle="Currency"/>
    <tableColumn id="23" xr3:uid="{02706E6F-E264-4444-B370-10CCFF002778}" name="Receipt by:" dataDxfId="117" dataCellStyle="Currency"/>
    <tableColumn id="25" xr3:uid="{1CC26D3A-F243-4B90-B6C6-4C7C644FCACA}" name="Ref. Number:" dataDxfId="116" dataCellStyle="Currency"/>
    <tableColumn id="27" xr3:uid="{28FA8356-501F-42D0-A1B5-A6162768724A}" name="Description:" dataDxfId="115" dataCellStyle="Currency"/>
    <tableColumn id="29" xr3:uid="{5D5FAB87-9DB4-46E6-8646-4F14F134E9A6}" name="Budget Line:" dataDxfId="114" dataCellStyle="Currency"/>
    <tableColumn id="15" xr3:uid="{3DBE9601-5E95-4FBB-BB98-A7C5E2E75092}" name="Paid By:" dataDxfId="113" dataCellStyle="Currency"/>
    <tableColumn id="6" xr3:uid="{DB385AEB-B4B8-4C6B-89E6-626073B33848}" name="Amount:" dataDxfId="112" dataCellStyle="Currency"/>
  </tableColumns>
  <tableStyleInfo name="TableStyleLight8" showFirstColumn="0" showLastColumn="0" showRowStripes="1" showColumnStripes="0"/>
  <extLst>
    <ext xmlns:x14="http://schemas.microsoft.com/office/spreadsheetml/2009/9/main" uri="{504A1905-F514-4f6f-8877-14C23A59335A}">
      <x14:table altTextSummary="Shkruaj nr e transaksionit duke filluar nga 1..."/>
    </ext>
  </extLst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E8D5987E-BE60-4BB1-AA69-188130C18AB3}" name="October" displayName="October" ref="A9:I17" totalsRowShown="0" headerRowDxfId="111" dataDxfId="109" headerRowBorderDxfId="110" tableBorderDxfId="108" dataCellStyle="Currency">
  <autoFilter ref="A9:I17" xr:uid="{00000000-0009-0000-0100-000001000000}"/>
  <tableColumns count="9">
    <tableColumn id="1" xr3:uid="{4731199C-8BD7-4E46-AA34-8DDF5B597A32}" name="Trans No" dataDxfId="107" dataCellStyle="Currency"/>
    <tableColumn id="30" xr3:uid="{5C037E23-6742-4AF4-AC99-A820C2F60956}" name="Date of Invoice:" dataDxfId="106" dataCellStyle="Currency"/>
    <tableColumn id="32" xr3:uid="{9D4A23B3-C379-4B59-A1D8-47DBDDBF7959}" name="Paid Date:" dataDxfId="105" dataCellStyle="Currency"/>
    <tableColumn id="23" xr3:uid="{0ED5E381-7BD7-4179-9BA6-92A3AB9E064B}" name="Receipt by:" dataDxfId="104" dataCellStyle="Currency"/>
    <tableColumn id="25" xr3:uid="{66DA2A78-55E7-405A-A6B9-0D3B28D55283}" name="Ref. Number:" dataDxfId="103" dataCellStyle="Currency"/>
    <tableColumn id="27" xr3:uid="{DEE6F871-7538-43C4-94F1-3D8DBF45730C}" name="Description:" dataDxfId="102" dataCellStyle="Currency"/>
    <tableColumn id="29" xr3:uid="{DF7C8314-EABF-4259-BFD0-36D8D55DE223}" name="Budget Line:" dataDxfId="101" dataCellStyle="Currency"/>
    <tableColumn id="15" xr3:uid="{CDFFAF3A-D584-4902-9731-C3CD6304213B}" name="Paid By:" dataDxfId="100" dataCellStyle="Currency"/>
    <tableColumn id="6" xr3:uid="{DBF9D2C7-E139-452E-A42D-B6009D5B57C9}" name="Amount:" dataDxfId="99" dataCellStyle="Currency"/>
  </tableColumns>
  <tableStyleInfo name="TableStyleLight8" showFirstColumn="0" showLastColumn="0" showRowStripes="1" showColumnStripes="0"/>
  <extLst>
    <ext xmlns:x14="http://schemas.microsoft.com/office/spreadsheetml/2009/9/main" uri="{504A1905-F514-4f6f-8877-14C23A59335A}">
      <x14:table altTextSummary="Shkruaj nr e transaksionit duke filluar nga 1..."/>
    </ext>
  </extLst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55DB0F19-29B8-40E2-A53A-559D4A11932B}" name="November" displayName="November" ref="A9:I17" totalsRowShown="0" headerRowDxfId="98" dataDxfId="96" headerRowBorderDxfId="97" tableBorderDxfId="95" dataCellStyle="Currency">
  <autoFilter ref="A9:I17" xr:uid="{00000000-0009-0000-0100-000001000000}"/>
  <tableColumns count="9">
    <tableColumn id="1" xr3:uid="{8A9EE4E6-A100-4AEA-9105-04F99446D977}" name="Trans No" dataDxfId="94" dataCellStyle="Currency"/>
    <tableColumn id="30" xr3:uid="{E746A02F-AB16-43E6-A728-6B1C91F789AF}" name="Date of Invoice:" dataDxfId="93" dataCellStyle="Currency"/>
    <tableColumn id="32" xr3:uid="{618AD545-6CC5-4482-9595-D9B8A6A4B658}" name="Paid Date:" dataDxfId="92" dataCellStyle="Currency"/>
    <tableColumn id="23" xr3:uid="{3B49DF0B-0846-4ACD-996F-65C68FD3C175}" name="Receipt by:" dataDxfId="91" dataCellStyle="Currency"/>
    <tableColumn id="25" xr3:uid="{1E93892C-25E7-4368-B850-3B22428421D3}" name="Ref. Number:" dataDxfId="90" dataCellStyle="Currency"/>
    <tableColumn id="27" xr3:uid="{2F72B79E-FEF6-4D0A-9D97-601AFB31D245}" name="Description:" dataDxfId="89" dataCellStyle="Currency"/>
    <tableColumn id="29" xr3:uid="{919C73DB-CA47-4913-82FF-9264B5C92718}" name="Budget Line:" dataDxfId="88" dataCellStyle="Currency"/>
    <tableColumn id="15" xr3:uid="{A8EC17F0-C863-4EAE-BB7A-3AD5BFC7BC2F}" name="Paid By:" dataDxfId="87" dataCellStyle="Currency"/>
    <tableColumn id="6" xr3:uid="{6C86C11A-E0AF-4BB6-972D-316BA8EA28C6}" name="Amount:" dataDxfId="86" dataCellStyle="Currency"/>
  </tableColumns>
  <tableStyleInfo name="TableStyleLight8" showFirstColumn="0" showLastColumn="0" showRowStripes="1" showColumnStripes="0"/>
  <extLst>
    <ext xmlns:x14="http://schemas.microsoft.com/office/spreadsheetml/2009/9/main" uri="{504A1905-F514-4f6f-8877-14C23A59335A}">
      <x14:table altTextSummary="Shkruaj nr e transaksionit duke filluar nga 1..."/>
    </ext>
  </extLst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94E37791-7DB1-4764-A040-F0C908415785}" name="December" displayName="December" ref="A9:I17" totalsRowShown="0" headerRowDxfId="85" dataDxfId="83" headerRowBorderDxfId="84" tableBorderDxfId="82" dataCellStyle="Currency">
  <autoFilter ref="A9:I17" xr:uid="{00000000-0009-0000-0100-000001000000}"/>
  <tableColumns count="9">
    <tableColumn id="1" xr3:uid="{5B614F5E-0415-4544-A753-8B7AF4B46A7F}" name="Trans No" dataDxfId="81" dataCellStyle="Currency"/>
    <tableColumn id="30" xr3:uid="{1A05731C-B49B-4AD5-BB14-3D126170FB4E}" name="Date of Invoice:" dataDxfId="80" dataCellStyle="Currency"/>
    <tableColumn id="32" xr3:uid="{AFE7DB2E-BDA5-470F-A210-6CDD4BFCB93B}" name="Paid Date:" dataDxfId="79" dataCellStyle="Currency"/>
    <tableColumn id="23" xr3:uid="{59FAED89-9B57-4EFF-B178-E68A39B58055}" name="Receipt by:" dataDxfId="78" dataCellStyle="Currency"/>
    <tableColumn id="25" xr3:uid="{3116972D-E2C1-42BE-9B5D-4C33D261DE94}" name="Ref. Number:" dataDxfId="77" dataCellStyle="Currency"/>
    <tableColumn id="27" xr3:uid="{767A0CF4-681D-45AB-915E-F0CC8373DBC6}" name="Description:" dataDxfId="76" dataCellStyle="Currency"/>
    <tableColumn id="29" xr3:uid="{027AF2CE-C1F6-416C-97F5-9C717E239263}" name="Budget Line:" dataDxfId="75" dataCellStyle="Currency"/>
    <tableColumn id="15" xr3:uid="{E42DA398-0C42-438A-8826-CC9B648308C2}" name="Paid By:" dataDxfId="74" dataCellStyle="Currency"/>
    <tableColumn id="6" xr3:uid="{31140585-521F-40BD-A555-E1F36B3A1B54}" name="Amount:" dataDxfId="73" dataCellStyle="Currency"/>
  </tableColumns>
  <tableStyleInfo name="TableStyleLight8" showFirstColumn="0" showLastColumn="0" showRowStripes="1" showColumnStripes="0"/>
  <extLst>
    <ext xmlns:x14="http://schemas.microsoft.com/office/spreadsheetml/2009/9/main" uri="{504A1905-F514-4f6f-8877-14C23A59335A}">
      <x14:table altTextSummary="Shkruaj nr e transaksionit duke filluar nga 1..."/>
    </ext>
  </extLst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6308E987-ADDD-47EE-8A8F-8FBB07BC9897}" name="InKind" displayName="InKind" ref="B8:J18" totalsRowShown="0" dataDxfId="71" headerRowBorderDxfId="72" tableBorderDxfId="70" dataCellStyle="Currency">
  <autoFilter ref="B8:J18" xr:uid="{00000000-0009-0000-0100-000001000000}"/>
  <tableColumns count="9">
    <tableColumn id="1" xr3:uid="{6884A7E7-7029-409D-82E2-D7A6FA35CBE2}" name="Trans No" dataDxfId="69" dataCellStyle="Currency"/>
    <tableColumn id="30" xr3:uid="{F12B9611-D13A-44E3-B77A-BDB961023C94}" name="Date of Invoice:" dataDxfId="68" dataCellStyle="Currency"/>
    <tableColumn id="32" xr3:uid="{FB5B84D6-3C79-4D17-B73A-3CF483CFD848}" name="Paid Date:" dataDxfId="67" dataCellStyle="Currency"/>
    <tableColumn id="23" xr3:uid="{E616E336-E53C-4ADD-BA49-B52676EF330F}" name="Receipt by:" dataDxfId="66" dataCellStyle="Currency"/>
    <tableColumn id="25" xr3:uid="{A3BD1915-E3EB-4D86-88CF-59774488A503}" name="Ref. Number:" dataDxfId="65" dataCellStyle="Currency"/>
    <tableColumn id="27" xr3:uid="{711CF39C-FC81-4896-8F24-9B63D5E49348}" name="Description:" dataDxfId="64" dataCellStyle="Currency"/>
    <tableColumn id="29" xr3:uid="{82C71AE8-EF61-4DB5-B7F9-A0653E3FDFAA}" name="Budget Line:" dataDxfId="63" dataCellStyle="Currency"/>
    <tableColumn id="15" xr3:uid="{F4EE4E5B-AFE6-4B95-BC48-524F629C7546}" name="Paid By:" dataDxfId="62" dataCellStyle="Currency"/>
    <tableColumn id="6" xr3:uid="{2AE8FD3F-DF2F-417A-A0F6-C8DC819040D6}" name="Amount:" dataDxfId="61" dataCellStyle="Currency"/>
  </tableColumns>
  <tableStyleInfo name="TableStyleLight8" showFirstColumn="0" showLastColumn="0" showRowStripes="1" showColumnStripes="0"/>
  <extLst>
    <ext xmlns:x14="http://schemas.microsoft.com/office/spreadsheetml/2009/9/main" uri="{504A1905-F514-4f6f-8877-14C23A59335A}">
      <x14:table altTextSummary="Shkruaj nr e transaksionit duke filluar nga 1..."/>
    </ext>
  </extLst>
</table>
</file>

<file path=xl/theme/theme1.xml><?xml version="1.0" encoding="utf-8"?>
<a:theme xmlns:a="http://schemas.openxmlformats.org/drawingml/2006/main" name="Office Theme">
  <a:themeElements>
    <a:clrScheme name="Charitable gifts and donations tracker">
      <a:dk1>
        <a:srgbClr val="000000"/>
      </a:dk1>
      <a:lt1>
        <a:srgbClr val="FFFFFF"/>
      </a:lt1>
      <a:dk2>
        <a:srgbClr val="01242F"/>
      </a:dk2>
      <a:lt2>
        <a:srgbClr val="EFEFEF"/>
      </a:lt2>
      <a:accent1>
        <a:srgbClr val="00C097"/>
      </a:accent1>
      <a:accent2>
        <a:srgbClr val="80AF17"/>
      </a:accent2>
      <a:accent3>
        <a:srgbClr val="D95226"/>
      </a:accent3>
      <a:accent4>
        <a:srgbClr val="DDB300"/>
      </a:accent4>
      <a:accent5>
        <a:srgbClr val="068FBD"/>
      </a:accent5>
      <a:accent6>
        <a:srgbClr val="9F218B"/>
      </a:accent6>
      <a:hlink>
        <a:srgbClr val="068FBD"/>
      </a:hlink>
      <a:folHlink>
        <a:srgbClr val="9F218B"/>
      </a:folHlink>
    </a:clrScheme>
    <a:fontScheme name="Charitable gifts and donations tracker">
      <a:majorFont>
        <a:latin typeface="Century Gothic"/>
        <a:ea typeface=""/>
        <a:cs typeface=""/>
      </a:majorFont>
      <a:minorFont>
        <a:latin typeface="Euphemi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I18" dT="2023-01-12T10:25:25.13" personId="{FEDE98E2-65C2-4032-AAE7-188E2107630C}" id="{54AD8719-5D6A-495D-832C-A89F5E1FAE9E}">
    <text>Shto Rreshta vetem brenda Tabeles.</text>
  </threadedComment>
</ThreadedComment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5" Type="http://schemas.openxmlformats.org/officeDocument/2006/relationships/comments" Target="../comments1.xml"/><Relationship Id="rId4" Type="http://schemas.openxmlformats.org/officeDocument/2006/relationships/table" Target="../tables/table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5" Type="http://schemas.openxmlformats.org/officeDocument/2006/relationships/comments" Target="../comments2.xml"/><Relationship Id="rId4" Type="http://schemas.openxmlformats.org/officeDocument/2006/relationships/table" Target="../tables/table2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5" Type="http://schemas.openxmlformats.org/officeDocument/2006/relationships/comments" Target="../comments3.xml"/><Relationship Id="rId4" Type="http://schemas.openxmlformats.org/officeDocument/2006/relationships/table" Target="../tables/table3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Relationship Id="rId5" Type="http://schemas.openxmlformats.org/officeDocument/2006/relationships/comments" Target="../comments4.xml"/><Relationship Id="rId4" Type="http://schemas.openxmlformats.org/officeDocument/2006/relationships/table" Target="../tables/table4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Relationship Id="rId6" Type="http://schemas.microsoft.com/office/2017/10/relationships/threadedComment" Target="../threadedComments/threadedComment1.xml"/><Relationship Id="rId5" Type="http://schemas.openxmlformats.org/officeDocument/2006/relationships/comments" Target="../comments5.xml"/><Relationship Id="rId4" Type="http://schemas.openxmlformats.org/officeDocument/2006/relationships/table" Target="../tables/table5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Relationship Id="rId5" Type="http://schemas.openxmlformats.org/officeDocument/2006/relationships/comments" Target="../comments6.xml"/><Relationship Id="rId4" Type="http://schemas.openxmlformats.org/officeDocument/2006/relationships/table" Target="../tables/table6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Relationship Id="rId5" Type="http://schemas.openxmlformats.org/officeDocument/2006/relationships/comments" Target="../comments7.xml"/><Relationship Id="rId4" Type="http://schemas.openxmlformats.org/officeDocument/2006/relationships/table" Target="../tables/table7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Relationship Id="rId5" Type="http://schemas.openxmlformats.org/officeDocument/2006/relationships/comments" Target="../comments8.xml"/><Relationship Id="rId4" Type="http://schemas.openxmlformats.org/officeDocument/2006/relationships/table" Target="../tables/table8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Relationship Id="rId5" Type="http://schemas.openxmlformats.org/officeDocument/2006/relationships/comments" Target="../comments9.xml"/><Relationship Id="rId4" Type="http://schemas.openxmlformats.org/officeDocument/2006/relationships/table" Target="../tables/table9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Relationship Id="rId5" Type="http://schemas.openxmlformats.org/officeDocument/2006/relationships/comments" Target="../comments10.xml"/><Relationship Id="rId4" Type="http://schemas.openxmlformats.org/officeDocument/2006/relationships/table" Target="../tables/table10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Relationship Id="rId5" Type="http://schemas.openxmlformats.org/officeDocument/2006/relationships/comments" Target="../comments11.xml"/><Relationship Id="rId4" Type="http://schemas.openxmlformats.org/officeDocument/2006/relationships/table" Target="../tables/table11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Relationship Id="rId5" Type="http://schemas.openxmlformats.org/officeDocument/2006/relationships/comments" Target="../comments12.xml"/><Relationship Id="rId4" Type="http://schemas.openxmlformats.org/officeDocument/2006/relationships/table" Target="../tables/table12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3.xml"/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3.xml"/></Relationships>
</file>

<file path=xl/worksheets/_rels/sheet17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3.xml"/><Relationship Id="rId13" Type="http://schemas.openxmlformats.org/officeDocument/2006/relationships/ctrlProp" Target="../ctrlProps/ctrlProp18.xml"/><Relationship Id="rId3" Type="http://schemas.openxmlformats.org/officeDocument/2006/relationships/vmlDrawing" Target="../drawings/vmlDrawing15.vml"/><Relationship Id="rId7" Type="http://schemas.openxmlformats.org/officeDocument/2006/relationships/ctrlProp" Target="../ctrlProps/ctrlProp12.xml"/><Relationship Id="rId12" Type="http://schemas.openxmlformats.org/officeDocument/2006/relationships/ctrlProp" Target="../ctrlProps/ctrlProp17.x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6.bin"/><Relationship Id="rId6" Type="http://schemas.openxmlformats.org/officeDocument/2006/relationships/ctrlProp" Target="../ctrlProps/ctrlProp11.xml"/><Relationship Id="rId11" Type="http://schemas.openxmlformats.org/officeDocument/2006/relationships/ctrlProp" Target="../ctrlProps/ctrlProp16.xml"/><Relationship Id="rId5" Type="http://schemas.openxmlformats.org/officeDocument/2006/relationships/ctrlProp" Target="../ctrlProps/ctrlProp10.xml"/><Relationship Id="rId15" Type="http://schemas.openxmlformats.org/officeDocument/2006/relationships/ctrlProp" Target="../ctrlProps/ctrlProp20.xml"/><Relationship Id="rId10" Type="http://schemas.openxmlformats.org/officeDocument/2006/relationships/ctrlProp" Target="../ctrlProps/ctrlProp15.xml"/><Relationship Id="rId4" Type="http://schemas.openxmlformats.org/officeDocument/2006/relationships/ctrlProp" Target="../ctrlProps/ctrlProp9.xml"/><Relationship Id="rId9" Type="http://schemas.openxmlformats.org/officeDocument/2006/relationships/ctrlProp" Target="../ctrlProps/ctrlProp14.xml"/><Relationship Id="rId14" Type="http://schemas.openxmlformats.org/officeDocument/2006/relationships/ctrlProp" Target="../ctrlProps/ctrlProp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59853E-9C2C-48FA-A6CB-1DB524C67F5C}">
  <dimension ref="B2:C16"/>
  <sheetViews>
    <sheetView showGridLines="0" workbookViewId="0">
      <selection activeCell="C7" sqref="C7"/>
    </sheetView>
  </sheetViews>
  <sheetFormatPr defaultColWidth="9" defaultRowHeight="14.25" x14ac:dyDescent="0.4"/>
  <cols>
    <col min="1" max="1" width="6.6640625" style="93" customWidth="1"/>
    <col min="2" max="2" width="62.21875" style="93" customWidth="1"/>
    <col min="3" max="3" width="18.109375" style="93" customWidth="1"/>
    <col min="4" max="6" width="9" style="93"/>
    <col min="7" max="7" width="59.44140625" style="93" customWidth="1"/>
    <col min="8" max="16384" width="9" style="93"/>
  </cols>
  <sheetData>
    <row r="2" spans="2:3" x14ac:dyDescent="0.4">
      <c r="B2" s="256" t="s">
        <v>0</v>
      </c>
      <c r="C2" s="257">
        <v>45658</v>
      </c>
    </row>
    <row r="3" spans="2:3" ht="24.75" customHeight="1" thickBot="1" x14ac:dyDescent="0.45"/>
    <row r="4" spans="2:3" ht="31.5" customHeight="1" x14ac:dyDescent="0.4">
      <c r="B4" s="268" t="s">
        <v>1</v>
      </c>
      <c r="C4" s="269"/>
    </row>
    <row r="5" spans="2:3" ht="56.25" customHeight="1" x14ac:dyDescent="0.4">
      <c r="B5" s="258"/>
      <c r="C5" s="264">
        <v>0</v>
      </c>
    </row>
    <row r="6" spans="2:3" ht="33.75" customHeight="1" x14ac:dyDescent="0.4">
      <c r="B6" s="266" t="s">
        <v>2</v>
      </c>
      <c r="C6" s="267"/>
    </row>
    <row r="7" spans="2:3" ht="65.25" customHeight="1" x14ac:dyDescent="0.4">
      <c r="B7" s="258"/>
      <c r="C7" s="264"/>
    </row>
    <row r="8" spans="2:3" x14ac:dyDescent="0.4">
      <c r="B8" s="266" t="s">
        <v>3</v>
      </c>
      <c r="C8" s="267"/>
    </row>
    <row r="9" spans="2:3" ht="72.75" customHeight="1" x14ac:dyDescent="0.4">
      <c r="B9" s="258"/>
      <c r="C9" s="264">
        <v>0</v>
      </c>
    </row>
    <row r="10" spans="2:3" ht="26.25" customHeight="1" x14ac:dyDescent="0.4">
      <c r="B10" s="266" t="s">
        <v>4</v>
      </c>
      <c r="C10" s="267"/>
    </row>
    <row r="11" spans="2:3" ht="54" customHeight="1" x14ac:dyDescent="0.4">
      <c r="B11" s="258"/>
      <c r="C11" s="264"/>
    </row>
    <row r="12" spans="2:3" ht="35.25" customHeight="1" x14ac:dyDescent="0.4">
      <c r="B12" s="266" t="s">
        <v>5</v>
      </c>
      <c r="C12" s="267"/>
    </row>
    <row r="13" spans="2:3" ht="68.25" customHeight="1" x14ac:dyDescent="0.4">
      <c r="B13" s="258"/>
      <c r="C13" s="264"/>
    </row>
    <row r="14" spans="2:3" x14ac:dyDescent="0.4">
      <c r="B14" s="266" t="s">
        <v>6</v>
      </c>
      <c r="C14" s="267"/>
    </row>
    <row r="15" spans="2:3" ht="60" customHeight="1" x14ac:dyDescent="0.4">
      <c r="B15" s="258"/>
      <c r="C15" s="264">
        <v>0</v>
      </c>
    </row>
    <row r="16" spans="2:3" ht="15" thickBot="1" x14ac:dyDescent="0.45">
      <c r="B16" s="259" t="s">
        <v>7</v>
      </c>
      <c r="C16" s="265">
        <f>C15+C13+C11+C9+C7+C5</f>
        <v>0</v>
      </c>
    </row>
  </sheetData>
  <mergeCells count="6">
    <mergeCell ref="B14:C14"/>
    <mergeCell ref="B4:C4"/>
    <mergeCell ref="B6:C6"/>
    <mergeCell ref="B8:C8"/>
    <mergeCell ref="B10:C10"/>
    <mergeCell ref="B12:C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09D6E6-43F7-42A5-BAF5-5DA8CE723C1D}">
  <dimension ref="A1:M85"/>
  <sheetViews>
    <sheetView showGridLines="0" tabSelected="1" workbookViewId="0">
      <selection activeCell="G23" sqref="G23"/>
    </sheetView>
  </sheetViews>
  <sheetFormatPr defaultRowHeight="12.75" x14ac:dyDescent="0.2"/>
  <cols>
    <col min="1" max="1" width="40.5546875" style="108" customWidth="1"/>
    <col min="2" max="2" width="9.44140625" style="108" customWidth="1"/>
    <col min="3" max="3" width="35.44140625" style="109" customWidth="1"/>
    <col min="4" max="4" width="5.44140625" style="108" hidden="1" customWidth="1"/>
    <col min="5" max="5" width="7.88671875" style="108" bestFit="1" customWidth="1"/>
    <col min="6" max="7" width="9" style="108"/>
    <col min="8" max="8" width="9.44140625" style="108" customWidth="1"/>
    <col min="9" max="256" width="9" style="108"/>
    <col min="257" max="257" width="37.21875" style="108" customWidth="1"/>
    <col min="258" max="258" width="4.21875" style="108" bestFit="1" customWidth="1"/>
    <col min="259" max="259" width="33.109375" style="108" customWidth="1"/>
    <col min="260" max="260" width="5.44140625" style="108" customWidth="1"/>
    <col min="261" max="261" width="7.88671875" style="108" bestFit="1" customWidth="1"/>
    <col min="262" max="263" width="9" style="108"/>
    <col min="264" max="264" width="9.44140625" style="108" customWidth="1"/>
    <col min="265" max="512" width="9" style="108"/>
    <col min="513" max="513" width="37.21875" style="108" customWidth="1"/>
    <col min="514" max="514" width="4.21875" style="108" bestFit="1" customWidth="1"/>
    <col min="515" max="515" width="33.109375" style="108" customWidth="1"/>
    <col min="516" max="516" width="5.44140625" style="108" customWidth="1"/>
    <col min="517" max="517" width="7.88671875" style="108" bestFit="1" customWidth="1"/>
    <col min="518" max="519" width="9" style="108"/>
    <col min="520" max="520" width="9.44140625" style="108" customWidth="1"/>
    <col min="521" max="768" width="9" style="108"/>
    <col min="769" max="769" width="37.21875" style="108" customWidth="1"/>
    <col min="770" max="770" width="4.21875" style="108" bestFit="1" customWidth="1"/>
    <col min="771" max="771" width="33.109375" style="108" customWidth="1"/>
    <col min="772" max="772" width="5.44140625" style="108" customWidth="1"/>
    <col min="773" max="773" width="7.88671875" style="108" bestFit="1" customWidth="1"/>
    <col min="774" max="775" width="9" style="108"/>
    <col min="776" max="776" width="9.44140625" style="108" customWidth="1"/>
    <col min="777" max="1024" width="9" style="108"/>
    <col min="1025" max="1025" width="37.21875" style="108" customWidth="1"/>
    <col min="1026" max="1026" width="4.21875" style="108" bestFit="1" customWidth="1"/>
    <col min="1027" max="1027" width="33.109375" style="108" customWidth="1"/>
    <col min="1028" max="1028" width="5.44140625" style="108" customWidth="1"/>
    <col min="1029" max="1029" width="7.88671875" style="108" bestFit="1" customWidth="1"/>
    <col min="1030" max="1031" width="9" style="108"/>
    <col min="1032" max="1032" width="9.44140625" style="108" customWidth="1"/>
    <col min="1033" max="1280" width="9" style="108"/>
    <col min="1281" max="1281" width="37.21875" style="108" customWidth="1"/>
    <col min="1282" max="1282" width="4.21875" style="108" bestFit="1" customWidth="1"/>
    <col min="1283" max="1283" width="33.109375" style="108" customWidth="1"/>
    <col min="1284" max="1284" width="5.44140625" style="108" customWidth="1"/>
    <col min="1285" max="1285" width="7.88671875" style="108" bestFit="1" customWidth="1"/>
    <col min="1286" max="1287" width="9" style="108"/>
    <col min="1288" max="1288" width="9.44140625" style="108" customWidth="1"/>
    <col min="1289" max="1536" width="9" style="108"/>
    <col min="1537" max="1537" width="37.21875" style="108" customWidth="1"/>
    <col min="1538" max="1538" width="4.21875" style="108" bestFit="1" customWidth="1"/>
    <col min="1539" max="1539" width="33.109375" style="108" customWidth="1"/>
    <col min="1540" max="1540" width="5.44140625" style="108" customWidth="1"/>
    <col min="1541" max="1541" width="7.88671875" style="108" bestFit="1" customWidth="1"/>
    <col min="1542" max="1543" width="9" style="108"/>
    <col min="1544" max="1544" width="9.44140625" style="108" customWidth="1"/>
    <col min="1545" max="1792" width="9" style="108"/>
    <col min="1793" max="1793" width="37.21875" style="108" customWidth="1"/>
    <col min="1794" max="1794" width="4.21875" style="108" bestFit="1" customWidth="1"/>
    <col min="1795" max="1795" width="33.109375" style="108" customWidth="1"/>
    <col min="1796" max="1796" width="5.44140625" style="108" customWidth="1"/>
    <col min="1797" max="1797" width="7.88671875" style="108" bestFit="1" customWidth="1"/>
    <col min="1798" max="1799" width="9" style="108"/>
    <col min="1800" max="1800" width="9.44140625" style="108" customWidth="1"/>
    <col min="1801" max="2048" width="9" style="108"/>
    <col min="2049" max="2049" width="37.21875" style="108" customWidth="1"/>
    <col min="2050" max="2050" width="4.21875" style="108" bestFit="1" customWidth="1"/>
    <col min="2051" max="2051" width="33.109375" style="108" customWidth="1"/>
    <col min="2052" max="2052" width="5.44140625" style="108" customWidth="1"/>
    <col min="2053" max="2053" width="7.88671875" style="108" bestFit="1" customWidth="1"/>
    <col min="2054" max="2055" width="9" style="108"/>
    <col min="2056" max="2056" width="9.44140625" style="108" customWidth="1"/>
    <col min="2057" max="2304" width="9" style="108"/>
    <col min="2305" max="2305" width="37.21875" style="108" customWidth="1"/>
    <col min="2306" max="2306" width="4.21875" style="108" bestFit="1" customWidth="1"/>
    <col min="2307" max="2307" width="33.109375" style="108" customWidth="1"/>
    <col min="2308" max="2308" width="5.44140625" style="108" customWidth="1"/>
    <col min="2309" max="2309" width="7.88671875" style="108" bestFit="1" customWidth="1"/>
    <col min="2310" max="2311" width="9" style="108"/>
    <col min="2312" max="2312" width="9.44140625" style="108" customWidth="1"/>
    <col min="2313" max="2560" width="9" style="108"/>
    <col min="2561" max="2561" width="37.21875" style="108" customWidth="1"/>
    <col min="2562" max="2562" width="4.21875" style="108" bestFit="1" customWidth="1"/>
    <col min="2563" max="2563" width="33.109375" style="108" customWidth="1"/>
    <col min="2564" max="2564" width="5.44140625" style="108" customWidth="1"/>
    <col min="2565" max="2565" width="7.88671875" style="108" bestFit="1" customWidth="1"/>
    <col min="2566" max="2567" width="9" style="108"/>
    <col min="2568" max="2568" width="9.44140625" style="108" customWidth="1"/>
    <col min="2569" max="2816" width="9" style="108"/>
    <col min="2817" max="2817" width="37.21875" style="108" customWidth="1"/>
    <col min="2818" max="2818" width="4.21875" style="108" bestFit="1" customWidth="1"/>
    <col min="2819" max="2819" width="33.109375" style="108" customWidth="1"/>
    <col min="2820" max="2820" width="5.44140625" style="108" customWidth="1"/>
    <col min="2821" max="2821" width="7.88671875" style="108" bestFit="1" customWidth="1"/>
    <col min="2822" max="2823" width="9" style="108"/>
    <col min="2824" max="2824" width="9.44140625" style="108" customWidth="1"/>
    <col min="2825" max="3072" width="9" style="108"/>
    <col min="3073" max="3073" width="37.21875" style="108" customWidth="1"/>
    <col min="3074" max="3074" width="4.21875" style="108" bestFit="1" customWidth="1"/>
    <col min="3075" max="3075" width="33.109375" style="108" customWidth="1"/>
    <col min="3076" max="3076" width="5.44140625" style="108" customWidth="1"/>
    <col min="3077" max="3077" width="7.88671875" style="108" bestFit="1" customWidth="1"/>
    <col min="3078" max="3079" width="9" style="108"/>
    <col min="3080" max="3080" width="9.44140625" style="108" customWidth="1"/>
    <col min="3081" max="3328" width="9" style="108"/>
    <col min="3329" max="3329" width="37.21875" style="108" customWidth="1"/>
    <col min="3330" max="3330" width="4.21875" style="108" bestFit="1" customWidth="1"/>
    <col min="3331" max="3331" width="33.109375" style="108" customWidth="1"/>
    <col min="3332" max="3332" width="5.44140625" style="108" customWidth="1"/>
    <col min="3333" max="3333" width="7.88671875" style="108" bestFit="1" customWidth="1"/>
    <col min="3334" max="3335" width="9" style="108"/>
    <col min="3336" max="3336" width="9.44140625" style="108" customWidth="1"/>
    <col min="3337" max="3584" width="9" style="108"/>
    <col min="3585" max="3585" width="37.21875" style="108" customWidth="1"/>
    <col min="3586" max="3586" width="4.21875" style="108" bestFit="1" customWidth="1"/>
    <col min="3587" max="3587" width="33.109375" style="108" customWidth="1"/>
    <col min="3588" max="3588" width="5.44140625" style="108" customWidth="1"/>
    <col min="3589" max="3589" width="7.88671875" style="108" bestFit="1" customWidth="1"/>
    <col min="3590" max="3591" width="9" style="108"/>
    <col min="3592" max="3592" width="9.44140625" style="108" customWidth="1"/>
    <col min="3593" max="3840" width="9" style="108"/>
    <col min="3841" max="3841" width="37.21875" style="108" customWidth="1"/>
    <col min="3842" max="3842" width="4.21875" style="108" bestFit="1" customWidth="1"/>
    <col min="3843" max="3843" width="33.109375" style="108" customWidth="1"/>
    <col min="3844" max="3844" width="5.44140625" style="108" customWidth="1"/>
    <col min="3845" max="3845" width="7.88671875" style="108" bestFit="1" customWidth="1"/>
    <col min="3846" max="3847" width="9" style="108"/>
    <col min="3848" max="3848" width="9.44140625" style="108" customWidth="1"/>
    <col min="3849" max="4096" width="9" style="108"/>
    <col min="4097" max="4097" width="37.21875" style="108" customWidth="1"/>
    <col min="4098" max="4098" width="4.21875" style="108" bestFit="1" customWidth="1"/>
    <col min="4099" max="4099" width="33.109375" style="108" customWidth="1"/>
    <col min="4100" max="4100" width="5.44140625" style="108" customWidth="1"/>
    <col min="4101" max="4101" width="7.88671875" style="108" bestFit="1" customWidth="1"/>
    <col min="4102" max="4103" width="9" style="108"/>
    <col min="4104" max="4104" width="9.44140625" style="108" customWidth="1"/>
    <col min="4105" max="4352" width="9" style="108"/>
    <col min="4353" max="4353" width="37.21875" style="108" customWidth="1"/>
    <col min="4354" max="4354" width="4.21875" style="108" bestFit="1" customWidth="1"/>
    <col min="4355" max="4355" width="33.109375" style="108" customWidth="1"/>
    <col min="4356" max="4356" width="5.44140625" style="108" customWidth="1"/>
    <col min="4357" max="4357" width="7.88671875" style="108" bestFit="1" customWidth="1"/>
    <col min="4358" max="4359" width="9" style="108"/>
    <col min="4360" max="4360" width="9.44140625" style="108" customWidth="1"/>
    <col min="4361" max="4608" width="9" style="108"/>
    <col min="4609" max="4609" width="37.21875" style="108" customWidth="1"/>
    <col min="4610" max="4610" width="4.21875" style="108" bestFit="1" customWidth="1"/>
    <col min="4611" max="4611" width="33.109375" style="108" customWidth="1"/>
    <col min="4612" max="4612" width="5.44140625" style="108" customWidth="1"/>
    <col min="4613" max="4613" width="7.88671875" style="108" bestFit="1" customWidth="1"/>
    <col min="4614" max="4615" width="9" style="108"/>
    <col min="4616" max="4616" width="9.44140625" style="108" customWidth="1"/>
    <col min="4617" max="4864" width="9" style="108"/>
    <col min="4865" max="4865" width="37.21875" style="108" customWidth="1"/>
    <col min="4866" max="4866" width="4.21875" style="108" bestFit="1" customWidth="1"/>
    <col min="4867" max="4867" width="33.109375" style="108" customWidth="1"/>
    <col min="4868" max="4868" width="5.44140625" style="108" customWidth="1"/>
    <col min="4869" max="4869" width="7.88671875" style="108" bestFit="1" customWidth="1"/>
    <col min="4870" max="4871" width="9" style="108"/>
    <col min="4872" max="4872" width="9.44140625" style="108" customWidth="1"/>
    <col min="4873" max="5120" width="9" style="108"/>
    <col min="5121" max="5121" width="37.21875" style="108" customWidth="1"/>
    <col min="5122" max="5122" width="4.21875" style="108" bestFit="1" customWidth="1"/>
    <col min="5123" max="5123" width="33.109375" style="108" customWidth="1"/>
    <col min="5124" max="5124" width="5.44140625" style="108" customWidth="1"/>
    <col min="5125" max="5125" width="7.88671875" style="108" bestFit="1" customWidth="1"/>
    <col min="5126" max="5127" width="9" style="108"/>
    <col min="5128" max="5128" width="9.44140625" style="108" customWidth="1"/>
    <col min="5129" max="5376" width="9" style="108"/>
    <col min="5377" max="5377" width="37.21875" style="108" customWidth="1"/>
    <col min="5378" max="5378" width="4.21875" style="108" bestFit="1" customWidth="1"/>
    <col min="5379" max="5379" width="33.109375" style="108" customWidth="1"/>
    <col min="5380" max="5380" width="5.44140625" style="108" customWidth="1"/>
    <col min="5381" max="5381" width="7.88671875" style="108" bestFit="1" customWidth="1"/>
    <col min="5382" max="5383" width="9" style="108"/>
    <col min="5384" max="5384" width="9.44140625" style="108" customWidth="1"/>
    <col min="5385" max="5632" width="9" style="108"/>
    <col min="5633" max="5633" width="37.21875" style="108" customWidth="1"/>
    <col min="5634" max="5634" width="4.21875" style="108" bestFit="1" customWidth="1"/>
    <col min="5635" max="5635" width="33.109375" style="108" customWidth="1"/>
    <col min="5636" max="5636" width="5.44140625" style="108" customWidth="1"/>
    <col min="5637" max="5637" width="7.88671875" style="108" bestFit="1" customWidth="1"/>
    <col min="5638" max="5639" width="9" style="108"/>
    <col min="5640" max="5640" width="9.44140625" style="108" customWidth="1"/>
    <col min="5641" max="5888" width="9" style="108"/>
    <col min="5889" max="5889" width="37.21875" style="108" customWidth="1"/>
    <col min="5890" max="5890" width="4.21875" style="108" bestFit="1" customWidth="1"/>
    <col min="5891" max="5891" width="33.109375" style="108" customWidth="1"/>
    <col min="5892" max="5892" width="5.44140625" style="108" customWidth="1"/>
    <col min="5893" max="5893" width="7.88671875" style="108" bestFit="1" customWidth="1"/>
    <col min="5894" max="5895" width="9" style="108"/>
    <col min="5896" max="5896" width="9.44140625" style="108" customWidth="1"/>
    <col min="5897" max="6144" width="9" style="108"/>
    <col min="6145" max="6145" width="37.21875" style="108" customWidth="1"/>
    <col min="6146" max="6146" width="4.21875" style="108" bestFit="1" customWidth="1"/>
    <col min="6147" max="6147" width="33.109375" style="108" customWidth="1"/>
    <col min="6148" max="6148" width="5.44140625" style="108" customWidth="1"/>
    <col min="6149" max="6149" width="7.88671875" style="108" bestFit="1" customWidth="1"/>
    <col min="6150" max="6151" width="9" style="108"/>
    <col min="6152" max="6152" width="9.44140625" style="108" customWidth="1"/>
    <col min="6153" max="6400" width="9" style="108"/>
    <col min="6401" max="6401" width="37.21875" style="108" customWidth="1"/>
    <col min="6402" max="6402" width="4.21875" style="108" bestFit="1" customWidth="1"/>
    <col min="6403" max="6403" width="33.109375" style="108" customWidth="1"/>
    <col min="6404" max="6404" width="5.44140625" style="108" customWidth="1"/>
    <col min="6405" max="6405" width="7.88671875" style="108" bestFit="1" customWidth="1"/>
    <col min="6406" max="6407" width="9" style="108"/>
    <col min="6408" max="6408" width="9.44140625" style="108" customWidth="1"/>
    <col min="6409" max="6656" width="9" style="108"/>
    <col min="6657" max="6657" width="37.21875" style="108" customWidth="1"/>
    <col min="6658" max="6658" width="4.21875" style="108" bestFit="1" customWidth="1"/>
    <col min="6659" max="6659" width="33.109375" style="108" customWidth="1"/>
    <col min="6660" max="6660" width="5.44140625" style="108" customWidth="1"/>
    <col min="6661" max="6661" width="7.88671875" style="108" bestFit="1" customWidth="1"/>
    <col min="6662" max="6663" width="9" style="108"/>
    <col min="6664" max="6664" width="9.44140625" style="108" customWidth="1"/>
    <col min="6665" max="6912" width="9" style="108"/>
    <col min="6913" max="6913" width="37.21875" style="108" customWidth="1"/>
    <col min="6914" max="6914" width="4.21875" style="108" bestFit="1" customWidth="1"/>
    <col min="6915" max="6915" width="33.109375" style="108" customWidth="1"/>
    <col min="6916" max="6916" width="5.44140625" style="108" customWidth="1"/>
    <col min="6917" max="6917" width="7.88671875" style="108" bestFit="1" customWidth="1"/>
    <col min="6918" max="6919" width="9" style="108"/>
    <col min="6920" max="6920" width="9.44140625" style="108" customWidth="1"/>
    <col min="6921" max="7168" width="9" style="108"/>
    <col min="7169" max="7169" width="37.21875" style="108" customWidth="1"/>
    <col min="7170" max="7170" width="4.21875" style="108" bestFit="1" customWidth="1"/>
    <col min="7171" max="7171" width="33.109375" style="108" customWidth="1"/>
    <col min="7172" max="7172" width="5.44140625" style="108" customWidth="1"/>
    <col min="7173" max="7173" width="7.88671875" style="108" bestFit="1" customWidth="1"/>
    <col min="7174" max="7175" width="9" style="108"/>
    <col min="7176" max="7176" width="9.44140625" style="108" customWidth="1"/>
    <col min="7177" max="7424" width="9" style="108"/>
    <col min="7425" max="7425" width="37.21875" style="108" customWidth="1"/>
    <col min="7426" max="7426" width="4.21875" style="108" bestFit="1" customWidth="1"/>
    <col min="7427" max="7427" width="33.109375" style="108" customWidth="1"/>
    <col min="7428" max="7428" width="5.44140625" style="108" customWidth="1"/>
    <col min="7429" max="7429" width="7.88671875" style="108" bestFit="1" customWidth="1"/>
    <col min="7430" max="7431" width="9" style="108"/>
    <col min="7432" max="7432" width="9.44140625" style="108" customWidth="1"/>
    <col min="7433" max="7680" width="9" style="108"/>
    <col min="7681" max="7681" width="37.21875" style="108" customWidth="1"/>
    <col min="7682" max="7682" width="4.21875" style="108" bestFit="1" customWidth="1"/>
    <col min="7683" max="7683" width="33.109375" style="108" customWidth="1"/>
    <col min="7684" max="7684" width="5.44140625" style="108" customWidth="1"/>
    <col min="7685" max="7685" width="7.88671875" style="108" bestFit="1" customWidth="1"/>
    <col min="7686" max="7687" width="9" style="108"/>
    <col min="7688" max="7688" width="9.44140625" style="108" customWidth="1"/>
    <col min="7689" max="7936" width="9" style="108"/>
    <col min="7937" max="7937" width="37.21875" style="108" customWidth="1"/>
    <col min="7938" max="7938" width="4.21875" style="108" bestFit="1" customWidth="1"/>
    <col min="7939" max="7939" width="33.109375" style="108" customWidth="1"/>
    <col min="7940" max="7940" width="5.44140625" style="108" customWidth="1"/>
    <col min="7941" max="7941" width="7.88671875" style="108" bestFit="1" customWidth="1"/>
    <col min="7942" max="7943" width="9" style="108"/>
    <col min="7944" max="7944" width="9.44140625" style="108" customWidth="1"/>
    <col min="7945" max="8192" width="9" style="108"/>
    <col min="8193" max="8193" width="37.21875" style="108" customWidth="1"/>
    <col min="8194" max="8194" width="4.21875" style="108" bestFit="1" customWidth="1"/>
    <col min="8195" max="8195" width="33.109375" style="108" customWidth="1"/>
    <col min="8196" max="8196" width="5.44140625" style="108" customWidth="1"/>
    <col min="8197" max="8197" width="7.88671875" style="108" bestFit="1" customWidth="1"/>
    <col min="8198" max="8199" width="9" style="108"/>
    <col min="8200" max="8200" width="9.44140625" style="108" customWidth="1"/>
    <col min="8201" max="8448" width="9" style="108"/>
    <col min="8449" max="8449" width="37.21875" style="108" customWidth="1"/>
    <col min="8450" max="8450" width="4.21875" style="108" bestFit="1" customWidth="1"/>
    <col min="8451" max="8451" width="33.109375" style="108" customWidth="1"/>
    <col min="8452" max="8452" width="5.44140625" style="108" customWidth="1"/>
    <col min="8453" max="8453" width="7.88671875" style="108" bestFit="1" customWidth="1"/>
    <col min="8454" max="8455" width="9" style="108"/>
    <col min="8456" max="8456" width="9.44140625" style="108" customWidth="1"/>
    <col min="8457" max="8704" width="9" style="108"/>
    <col min="8705" max="8705" width="37.21875" style="108" customWidth="1"/>
    <col min="8706" max="8706" width="4.21875" style="108" bestFit="1" customWidth="1"/>
    <col min="8707" max="8707" width="33.109375" style="108" customWidth="1"/>
    <col min="8708" max="8708" width="5.44140625" style="108" customWidth="1"/>
    <col min="8709" max="8709" width="7.88671875" style="108" bestFit="1" customWidth="1"/>
    <col min="8710" max="8711" width="9" style="108"/>
    <col min="8712" max="8712" width="9.44140625" style="108" customWidth="1"/>
    <col min="8713" max="8960" width="9" style="108"/>
    <col min="8961" max="8961" width="37.21875" style="108" customWidth="1"/>
    <col min="8962" max="8962" width="4.21875" style="108" bestFit="1" customWidth="1"/>
    <col min="8963" max="8963" width="33.109375" style="108" customWidth="1"/>
    <col min="8964" max="8964" width="5.44140625" style="108" customWidth="1"/>
    <col min="8965" max="8965" width="7.88671875" style="108" bestFit="1" customWidth="1"/>
    <col min="8966" max="8967" width="9" style="108"/>
    <col min="8968" max="8968" width="9.44140625" style="108" customWidth="1"/>
    <col min="8969" max="9216" width="9" style="108"/>
    <col min="9217" max="9217" width="37.21875" style="108" customWidth="1"/>
    <col min="9218" max="9218" width="4.21875" style="108" bestFit="1" customWidth="1"/>
    <col min="9219" max="9219" width="33.109375" style="108" customWidth="1"/>
    <col min="9220" max="9220" width="5.44140625" style="108" customWidth="1"/>
    <col min="9221" max="9221" width="7.88671875" style="108" bestFit="1" customWidth="1"/>
    <col min="9222" max="9223" width="9" style="108"/>
    <col min="9224" max="9224" width="9.44140625" style="108" customWidth="1"/>
    <col min="9225" max="9472" width="9" style="108"/>
    <col min="9473" max="9473" width="37.21875" style="108" customWidth="1"/>
    <col min="9474" max="9474" width="4.21875" style="108" bestFit="1" customWidth="1"/>
    <col min="9475" max="9475" width="33.109375" style="108" customWidth="1"/>
    <col min="9476" max="9476" width="5.44140625" style="108" customWidth="1"/>
    <col min="9477" max="9477" width="7.88671875" style="108" bestFit="1" customWidth="1"/>
    <col min="9478" max="9479" width="9" style="108"/>
    <col min="9480" max="9480" width="9.44140625" style="108" customWidth="1"/>
    <col min="9481" max="9728" width="9" style="108"/>
    <col min="9729" max="9729" width="37.21875" style="108" customWidth="1"/>
    <col min="9730" max="9730" width="4.21875" style="108" bestFit="1" customWidth="1"/>
    <col min="9731" max="9731" width="33.109375" style="108" customWidth="1"/>
    <col min="9732" max="9732" width="5.44140625" style="108" customWidth="1"/>
    <col min="9733" max="9733" width="7.88671875" style="108" bestFit="1" customWidth="1"/>
    <col min="9734" max="9735" width="9" style="108"/>
    <col min="9736" max="9736" width="9.44140625" style="108" customWidth="1"/>
    <col min="9737" max="9984" width="9" style="108"/>
    <col min="9985" max="9985" width="37.21875" style="108" customWidth="1"/>
    <col min="9986" max="9986" width="4.21875" style="108" bestFit="1" customWidth="1"/>
    <col min="9987" max="9987" width="33.109375" style="108" customWidth="1"/>
    <col min="9988" max="9988" width="5.44140625" style="108" customWidth="1"/>
    <col min="9989" max="9989" width="7.88671875" style="108" bestFit="1" customWidth="1"/>
    <col min="9990" max="9991" width="9" style="108"/>
    <col min="9992" max="9992" width="9.44140625" style="108" customWidth="1"/>
    <col min="9993" max="10240" width="9" style="108"/>
    <col min="10241" max="10241" width="37.21875" style="108" customWidth="1"/>
    <col min="10242" max="10242" width="4.21875" style="108" bestFit="1" customWidth="1"/>
    <col min="10243" max="10243" width="33.109375" style="108" customWidth="1"/>
    <col min="10244" max="10244" width="5.44140625" style="108" customWidth="1"/>
    <col min="10245" max="10245" width="7.88671875" style="108" bestFit="1" customWidth="1"/>
    <col min="10246" max="10247" width="9" style="108"/>
    <col min="10248" max="10248" width="9.44140625" style="108" customWidth="1"/>
    <col min="10249" max="10496" width="9" style="108"/>
    <col min="10497" max="10497" width="37.21875" style="108" customWidth="1"/>
    <col min="10498" max="10498" width="4.21875" style="108" bestFit="1" customWidth="1"/>
    <col min="10499" max="10499" width="33.109375" style="108" customWidth="1"/>
    <col min="10500" max="10500" width="5.44140625" style="108" customWidth="1"/>
    <col min="10501" max="10501" width="7.88671875" style="108" bestFit="1" customWidth="1"/>
    <col min="10502" max="10503" width="9" style="108"/>
    <col min="10504" max="10504" width="9.44140625" style="108" customWidth="1"/>
    <col min="10505" max="10752" width="9" style="108"/>
    <col min="10753" max="10753" width="37.21875" style="108" customWidth="1"/>
    <col min="10754" max="10754" width="4.21875" style="108" bestFit="1" customWidth="1"/>
    <col min="10755" max="10755" width="33.109375" style="108" customWidth="1"/>
    <col min="10756" max="10756" width="5.44140625" style="108" customWidth="1"/>
    <col min="10757" max="10757" width="7.88671875" style="108" bestFit="1" customWidth="1"/>
    <col min="10758" max="10759" width="9" style="108"/>
    <col min="10760" max="10760" width="9.44140625" style="108" customWidth="1"/>
    <col min="10761" max="11008" width="9" style="108"/>
    <col min="11009" max="11009" width="37.21875" style="108" customWidth="1"/>
    <col min="11010" max="11010" width="4.21875" style="108" bestFit="1" customWidth="1"/>
    <col min="11011" max="11011" width="33.109375" style="108" customWidth="1"/>
    <col min="11012" max="11012" width="5.44140625" style="108" customWidth="1"/>
    <col min="11013" max="11013" width="7.88671875" style="108" bestFit="1" customWidth="1"/>
    <col min="11014" max="11015" width="9" style="108"/>
    <col min="11016" max="11016" width="9.44140625" style="108" customWidth="1"/>
    <col min="11017" max="11264" width="9" style="108"/>
    <col min="11265" max="11265" width="37.21875" style="108" customWidth="1"/>
    <col min="11266" max="11266" width="4.21875" style="108" bestFit="1" customWidth="1"/>
    <col min="11267" max="11267" width="33.109375" style="108" customWidth="1"/>
    <col min="11268" max="11268" width="5.44140625" style="108" customWidth="1"/>
    <col min="11269" max="11269" width="7.88671875" style="108" bestFit="1" customWidth="1"/>
    <col min="11270" max="11271" width="9" style="108"/>
    <col min="11272" max="11272" width="9.44140625" style="108" customWidth="1"/>
    <col min="11273" max="11520" width="9" style="108"/>
    <col min="11521" max="11521" width="37.21875" style="108" customWidth="1"/>
    <col min="11522" max="11522" width="4.21875" style="108" bestFit="1" customWidth="1"/>
    <col min="11523" max="11523" width="33.109375" style="108" customWidth="1"/>
    <col min="11524" max="11524" width="5.44140625" style="108" customWidth="1"/>
    <col min="11525" max="11525" width="7.88671875" style="108" bestFit="1" customWidth="1"/>
    <col min="11526" max="11527" width="9" style="108"/>
    <col min="11528" max="11528" width="9.44140625" style="108" customWidth="1"/>
    <col min="11529" max="11776" width="9" style="108"/>
    <col min="11777" max="11777" width="37.21875" style="108" customWidth="1"/>
    <col min="11778" max="11778" width="4.21875" style="108" bestFit="1" customWidth="1"/>
    <col min="11779" max="11779" width="33.109375" style="108" customWidth="1"/>
    <col min="11780" max="11780" width="5.44140625" style="108" customWidth="1"/>
    <col min="11781" max="11781" width="7.88671875" style="108" bestFit="1" customWidth="1"/>
    <col min="11782" max="11783" width="9" style="108"/>
    <col min="11784" max="11784" width="9.44140625" style="108" customWidth="1"/>
    <col min="11785" max="12032" width="9" style="108"/>
    <col min="12033" max="12033" width="37.21875" style="108" customWidth="1"/>
    <col min="12034" max="12034" width="4.21875" style="108" bestFit="1" customWidth="1"/>
    <col min="12035" max="12035" width="33.109375" style="108" customWidth="1"/>
    <col min="12036" max="12036" width="5.44140625" style="108" customWidth="1"/>
    <col min="12037" max="12037" width="7.88671875" style="108" bestFit="1" customWidth="1"/>
    <col min="12038" max="12039" width="9" style="108"/>
    <col min="12040" max="12040" width="9.44140625" style="108" customWidth="1"/>
    <col min="12041" max="12288" width="9" style="108"/>
    <col min="12289" max="12289" width="37.21875" style="108" customWidth="1"/>
    <col min="12290" max="12290" width="4.21875" style="108" bestFit="1" customWidth="1"/>
    <col min="12291" max="12291" width="33.109375" style="108" customWidth="1"/>
    <col min="12292" max="12292" width="5.44140625" style="108" customWidth="1"/>
    <col min="12293" max="12293" width="7.88671875" style="108" bestFit="1" customWidth="1"/>
    <col min="12294" max="12295" width="9" style="108"/>
    <col min="12296" max="12296" width="9.44140625" style="108" customWidth="1"/>
    <col min="12297" max="12544" width="9" style="108"/>
    <col min="12545" max="12545" width="37.21875" style="108" customWidth="1"/>
    <col min="12546" max="12546" width="4.21875" style="108" bestFit="1" customWidth="1"/>
    <col min="12547" max="12547" width="33.109375" style="108" customWidth="1"/>
    <col min="12548" max="12548" width="5.44140625" style="108" customWidth="1"/>
    <col min="12549" max="12549" width="7.88671875" style="108" bestFit="1" customWidth="1"/>
    <col min="12550" max="12551" width="9" style="108"/>
    <col min="12552" max="12552" width="9.44140625" style="108" customWidth="1"/>
    <col min="12553" max="12800" width="9" style="108"/>
    <col min="12801" max="12801" width="37.21875" style="108" customWidth="1"/>
    <col min="12802" max="12802" width="4.21875" style="108" bestFit="1" customWidth="1"/>
    <col min="12803" max="12803" width="33.109375" style="108" customWidth="1"/>
    <col min="12804" max="12804" width="5.44140625" style="108" customWidth="1"/>
    <col min="12805" max="12805" width="7.88671875" style="108" bestFit="1" customWidth="1"/>
    <col min="12806" max="12807" width="9" style="108"/>
    <col min="12808" max="12808" width="9.44140625" style="108" customWidth="1"/>
    <col min="12809" max="13056" width="9" style="108"/>
    <col min="13057" max="13057" width="37.21875" style="108" customWidth="1"/>
    <col min="13058" max="13058" width="4.21875" style="108" bestFit="1" customWidth="1"/>
    <col min="13059" max="13059" width="33.109375" style="108" customWidth="1"/>
    <col min="13060" max="13060" width="5.44140625" style="108" customWidth="1"/>
    <col min="13061" max="13061" width="7.88671875" style="108" bestFit="1" customWidth="1"/>
    <col min="13062" max="13063" width="9" style="108"/>
    <col min="13064" max="13064" width="9.44140625" style="108" customWidth="1"/>
    <col min="13065" max="13312" width="9" style="108"/>
    <col min="13313" max="13313" width="37.21875" style="108" customWidth="1"/>
    <col min="13314" max="13314" width="4.21875" style="108" bestFit="1" customWidth="1"/>
    <col min="13315" max="13315" width="33.109375" style="108" customWidth="1"/>
    <col min="13316" max="13316" width="5.44140625" style="108" customWidth="1"/>
    <col min="13317" max="13317" width="7.88671875" style="108" bestFit="1" customWidth="1"/>
    <col min="13318" max="13319" width="9" style="108"/>
    <col min="13320" max="13320" width="9.44140625" style="108" customWidth="1"/>
    <col min="13321" max="13568" width="9" style="108"/>
    <col min="13569" max="13569" width="37.21875" style="108" customWidth="1"/>
    <col min="13570" max="13570" width="4.21875" style="108" bestFit="1" customWidth="1"/>
    <col min="13571" max="13571" width="33.109375" style="108" customWidth="1"/>
    <col min="13572" max="13572" width="5.44140625" style="108" customWidth="1"/>
    <col min="13573" max="13573" width="7.88671875" style="108" bestFit="1" customWidth="1"/>
    <col min="13574" max="13575" width="9" style="108"/>
    <col min="13576" max="13576" width="9.44140625" style="108" customWidth="1"/>
    <col min="13577" max="13824" width="9" style="108"/>
    <col min="13825" max="13825" width="37.21875" style="108" customWidth="1"/>
    <col min="13826" max="13826" width="4.21875" style="108" bestFit="1" customWidth="1"/>
    <col min="13827" max="13827" width="33.109375" style="108" customWidth="1"/>
    <col min="13828" max="13828" width="5.44140625" style="108" customWidth="1"/>
    <col min="13829" max="13829" width="7.88671875" style="108" bestFit="1" customWidth="1"/>
    <col min="13830" max="13831" width="9" style="108"/>
    <col min="13832" max="13832" width="9.44140625" style="108" customWidth="1"/>
    <col min="13833" max="14080" width="9" style="108"/>
    <col min="14081" max="14081" width="37.21875" style="108" customWidth="1"/>
    <col min="14082" max="14082" width="4.21875" style="108" bestFit="1" customWidth="1"/>
    <col min="14083" max="14083" width="33.109375" style="108" customWidth="1"/>
    <col min="14084" max="14084" width="5.44140625" style="108" customWidth="1"/>
    <col min="14085" max="14085" width="7.88671875" style="108" bestFit="1" customWidth="1"/>
    <col min="14086" max="14087" width="9" style="108"/>
    <col min="14088" max="14088" width="9.44140625" style="108" customWidth="1"/>
    <col min="14089" max="14336" width="9" style="108"/>
    <col min="14337" max="14337" width="37.21875" style="108" customWidth="1"/>
    <col min="14338" max="14338" width="4.21875" style="108" bestFit="1" customWidth="1"/>
    <col min="14339" max="14339" width="33.109375" style="108" customWidth="1"/>
    <col min="14340" max="14340" width="5.44140625" style="108" customWidth="1"/>
    <col min="14341" max="14341" width="7.88671875" style="108" bestFit="1" customWidth="1"/>
    <col min="14342" max="14343" width="9" style="108"/>
    <col min="14344" max="14344" width="9.44140625" style="108" customWidth="1"/>
    <col min="14345" max="14592" width="9" style="108"/>
    <col min="14593" max="14593" width="37.21875" style="108" customWidth="1"/>
    <col min="14594" max="14594" width="4.21875" style="108" bestFit="1" customWidth="1"/>
    <col min="14595" max="14595" width="33.109375" style="108" customWidth="1"/>
    <col min="14596" max="14596" width="5.44140625" style="108" customWidth="1"/>
    <col min="14597" max="14597" width="7.88671875" style="108" bestFit="1" customWidth="1"/>
    <col min="14598" max="14599" width="9" style="108"/>
    <col min="14600" max="14600" width="9.44140625" style="108" customWidth="1"/>
    <col min="14601" max="14848" width="9" style="108"/>
    <col min="14849" max="14849" width="37.21875" style="108" customWidth="1"/>
    <col min="14850" max="14850" width="4.21875" style="108" bestFit="1" customWidth="1"/>
    <col min="14851" max="14851" width="33.109375" style="108" customWidth="1"/>
    <col min="14852" max="14852" width="5.44140625" style="108" customWidth="1"/>
    <col min="14853" max="14853" width="7.88671875" style="108" bestFit="1" customWidth="1"/>
    <col min="14854" max="14855" width="9" style="108"/>
    <col min="14856" max="14856" width="9.44140625" style="108" customWidth="1"/>
    <col min="14857" max="15104" width="9" style="108"/>
    <col min="15105" max="15105" width="37.21875" style="108" customWidth="1"/>
    <col min="15106" max="15106" width="4.21875" style="108" bestFit="1" customWidth="1"/>
    <col min="15107" max="15107" width="33.109375" style="108" customWidth="1"/>
    <col min="15108" max="15108" width="5.44140625" style="108" customWidth="1"/>
    <col min="15109" max="15109" width="7.88671875" style="108" bestFit="1" customWidth="1"/>
    <col min="15110" max="15111" width="9" style="108"/>
    <col min="15112" max="15112" width="9.44140625" style="108" customWidth="1"/>
    <col min="15113" max="15360" width="9" style="108"/>
    <col min="15361" max="15361" width="37.21875" style="108" customWidth="1"/>
    <col min="15362" max="15362" width="4.21875" style="108" bestFit="1" customWidth="1"/>
    <col min="15363" max="15363" width="33.109375" style="108" customWidth="1"/>
    <col min="15364" max="15364" width="5.44140625" style="108" customWidth="1"/>
    <col min="15365" max="15365" width="7.88671875" style="108" bestFit="1" customWidth="1"/>
    <col min="15366" max="15367" width="9" style="108"/>
    <col min="15368" max="15368" width="9.44140625" style="108" customWidth="1"/>
    <col min="15369" max="15616" width="9" style="108"/>
    <col min="15617" max="15617" width="37.21875" style="108" customWidth="1"/>
    <col min="15618" max="15618" width="4.21875" style="108" bestFit="1" customWidth="1"/>
    <col min="15619" max="15619" width="33.109375" style="108" customWidth="1"/>
    <col min="15620" max="15620" width="5.44140625" style="108" customWidth="1"/>
    <col min="15621" max="15621" width="7.88671875" style="108" bestFit="1" customWidth="1"/>
    <col min="15622" max="15623" width="9" style="108"/>
    <col min="15624" max="15624" width="9.44140625" style="108" customWidth="1"/>
    <col min="15625" max="15872" width="9" style="108"/>
    <col min="15873" max="15873" width="37.21875" style="108" customWidth="1"/>
    <col min="15874" max="15874" width="4.21875" style="108" bestFit="1" customWidth="1"/>
    <col min="15875" max="15875" width="33.109375" style="108" customWidth="1"/>
    <col min="15876" max="15876" width="5.44140625" style="108" customWidth="1"/>
    <col min="15877" max="15877" width="7.88671875" style="108" bestFit="1" customWidth="1"/>
    <col min="15878" max="15879" width="9" style="108"/>
    <col min="15880" max="15880" width="9.44140625" style="108" customWidth="1"/>
    <col min="15881" max="16128" width="9" style="108"/>
    <col min="16129" max="16129" width="37.21875" style="108" customWidth="1"/>
    <col min="16130" max="16130" width="4.21875" style="108" bestFit="1" customWidth="1"/>
    <col min="16131" max="16131" width="33.109375" style="108" customWidth="1"/>
    <col min="16132" max="16132" width="5.44140625" style="108" customWidth="1"/>
    <col min="16133" max="16133" width="7.88671875" style="108" bestFit="1" customWidth="1"/>
    <col min="16134" max="16135" width="9" style="108"/>
    <col min="16136" max="16136" width="9.44140625" style="108" customWidth="1"/>
    <col min="16137" max="16384" width="9" style="108"/>
  </cols>
  <sheetData>
    <row r="1" spans="1:13" s="103" customFormat="1" ht="19.5" x14ac:dyDescent="0.25">
      <c r="A1" s="177" t="s">
        <v>136</v>
      </c>
      <c r="B1" s="97"/>
      <c r="C1" s="98"/>
    </row>
    <row r="2" spans="1:13" x14ac:dyDescent="0.2">
      <c r="D2" s="110"/>
    </row>
    <row r="3" spans="1:13" ht="20.100000000000001" customHeight="1" x14ac:dyDescent="0.2">
      <c r="A3" s="183" t="s">
        <v>8</v>
      </c>
      <c r="B3" s="97"/>
      <c r="C3" s="190"/>
    </row>
    <row r="4" spans="1:13" s="114" customFormat="1" ht="8.25" customHeight="1" x14ac:dyDescent="0.15">
      <c r="A4" s="184" t="s">
        <v>9</v>
      </c>
      <c r="C4" s="191"/>
    </row>
    <row r="5" spans="1:13" ht="15" customHeight="1" x14ac:dyDescent="0.2">
      <c r="A5" s="183" t="s">
        <v>10</v>
      </c>
      <c r="B5" s="97"/>
      <c r="C5" s="190" t="s">
        <v>144</v>
      </c>
    </row>
    <row r="6" spans="1:13" ht="3" customHeight="1" x14ac:dyDescent="0.2">
      <c r="A6" s="185"/>
      <c r="C6" s="192"/>
    </row>
    <row r="7" spans="1:13" ht="15" customHeight="1" x14ac:dyDescent="0.2">
      <c r="A7" s="183" t="s">
        <v>11</v>
      </c>
      <c r="B7" s="97"/>
      <c r="C7" s="190" t="s">
        <v>145</v>
      </c>
    </row>
    <row r="8" spans="1:13" ht="3" customHeight="1" x14ac:dyDescent="0.2">
      <c r="A8" s="185"/>
      <c r="C8" s="192"/>
    </row>
    <row r="9" spans="1:13" ht="15" customHeight="1" x14ac:dyDescent="0.2">
      <c r="A9" s="183" t="s">
        <v>12</v>
      </c>
      <c r="B9" s="97"/>
      <c r="C9" s="190" t="s">
        <v>13</v>
      </c>
    </row>
    <row r="10" spans="1:13" ht="3" customHeight="1" x14ac:dyDescent="0.2">
      <c r="A10" s="185"/>
      <c r="C10" s="192"/>
    </row>
    <row r="11" spans="1:13" ht="16.5" customHeight="1" x14ac:dyDescent="0.2">
      <c r="A11" s="183" t="s">
        <v>14</v>
      </c>
      <c r="B11" s="97"/>
      <c r="C11" s="193"/>
      <c r="H11" s="97"/>
    </row>
    <row r="12" spans="1:13" ht="3" customHeight="1" x14ac:dyDescent="0.2">
      <c r="A12" s="185"/>
      <c r="C12" s="192"/>
      <c r="H12" s="97"/>
    </row>
    <row r="13" spans="1:13" ht="15" customHeight="1" x14ac:dyDescent="0.2">
      <c r="A13" s="186" t="s">
        <v>15</v>
      </c>
      <c r="B13" s="99"/>
      <c r="C13" s="190"/>
      <c r="D13" s="99"/>
      <c r="E13" s="99"/>
      <c r="M13" s="111"/>
    </row>
    <row r="14" spans="1:13" ht="3" customHeight="1" x14ac:dyDescent="0.2">
      <c r="A14" s="117"/>
      <c r="B14" s="100"/>
      <c r="C14" s="192"/>
      <c r="D14" s="99"/>
      <c r="E14" s="99"/>
    </row>
    <row r="15" spans="1:13" ht="15" customHeight="1" x14ac:dyDescent="0.2">
      <c r="A15" s="187" t="s">
        <v>16</v>
      </c>
      <c r="B15" s="101"/>
      <c r="C15" s="190"/>
    </row>
    <row r="16" spans="1:13" ht="3" customHeight="1" x14ac:dyDescent="0.2">
      <c r="A16" s="185"/>
      <c r="C16" s="192"/>
    </row>
    <row r="17" spans="1:4" ht="15" customHeight="1" x14ac:dyDescent="0.2">
      <c r="A17" s="186" t="s">
        <v>17</v>
      </c>
      <c r="B17" s="102"/>
      <c r="C17" s="194">
        <f>'3a. BudgetvsExpenditures'!F47</f>
        <v>0</v>
      </c>
      <c r="D17" s="103"/>
    </row>
    <row r="18" spans="1:4" ht="3" customHeight="1" x14ac:dyDescent="0.2">
      <c r="A18" s="188"/>
      <c r="B18" s="100"/>
      <c r="C18" s="195"/>
    </row>
    <row r="19" spans="1:4" ht="15" customHeight="1" x14ac:dyDescent="0.2">
      <c r="A19" s="186" t="s">
        <v>18</v>
      </c>
      <c r="B19" s="102"/>
      <c r="C19" s="194">
        <f>'3a. BudgetvsExpenditures'!T47</f>
        <v>0</v>
      </c>
      <c r="D19" s="103"/>
    </row>
    <row r="20" spans="1:4" ht="3" customHeight="1" x14ac:dyDescent="0.2">
      <c r="A20" s="188"/>
      <c r="B20" s="100"/>
      <c r="C20" s="195"/>
    </row>
    <row r="21" spans="1:4" ht="15" customHeight="1" x14ac:dyDescent="0.2">
      <c r="A21" s="189" t="s">
        <v>19</v>
      </c>
      <c r="B21" s="100"/>
      <c r="C21" s="196">
        <f>'1a_Payment_Schedule'!C16</f>
        <v>0</v>
      </c>
      <c r="D21" s="100"/>
    </row>
    <row r="22" spans="1:4" ht="3" customHeight="1" x14ac:dyDescent="0.2">
      <c r="A22" s="188"/>
      <c r="B22" s="100"/>
      <c r="C22" s="195"/>
    </row>
    <row r="23" spans="1:4" ht="15" customHeight="1" x14ac:dyDescent="0.2">
      <c r="A23" s="186" t="s">
        <v>20</v>
      </c>
      <c r="B23" s="102"/>
      <c r="C23" s="194" cm="1">
        <f t="array" ref="C23:D23">('1.Jan'!H6:I6+'2.Feb'!H6:I6+'3.March'!H6:I6+'4.Apr'!H6:I6+'5.May'!H6:I6+'6.June'!H6:I6+'7.Jul'!H6:I6+'8.Aug'!H6:I6+'9.Sep'!H6:I6+'10.Oct'!H6:I6+'11.Nov'!H6:I6+'12.Dec'!H6:I6)+C21-C19</f>
        <v>0</v>
      </c>
      <c r="D23" s="103">
        <v>0</v>
      </c>
    </row>
    <row r="24" spans="1:4" ht="3" customHeight="1" x14ac:dyDescent="0.2">
      <c r="A24" s="103"/>
      <c r="B24" s="100"/>
      <c r="C24" s="98"/>
    </row>
    <row r="25" spans="1:4" ht="67.5" customHeight="1" x14ac:dyDescent="0.2">
      <c r="A25" s="270" t="s">
        <v>21</v>
      </c>
      <c r="B25" s="270"/>
      <c r="C25" s="270"/>
      <c r="D25" s="100"/>
    </row>
    <row r="26" spans="1:4" x14ac:dyDescent="0.2">
      <c r="A26" s="270" t="s">
        <v>22</v>
      </c>
      <c r="B26" s="270"/>
      <c r="C26" s="270"/>
      <c r="D26" s="100"/>
    </row>
    <row r="27" spans="1:4" ht="6" customHeight="1" x14ac:dyDescent="0.2">
      <c r="A27" s="103"/>
      <c r="B27" s="100"/>
      <c r="C27" s="98"/>
    </row>
    <row r="28" spans="1:4" ht="15.75" customHeight="1" x14ac:dyDescent="0.2">
      <c r="A28" s="99" t="s">
        <v>23</v>
      </c>
      <c r="B28" s="100"/>
      <c r="C28" s="104"/>
      <c r="D28" s="100"/>
    </row>
    <row r="29" spans="1:4" ht="15" customHeight="1" thickBot="1" x14ac:dyDescent="0.25">
      <c r="A29" s="112" t="s">
        <v>24</v>
      </c>
      <c r="C29" s="113"/>
      <c r="D29" s="100"/>
    </row>
    <row r="30" spans="1:4" ht="15" customHeight="1" x14ac:dyDescent="0.2">
      <c r="A30" s="112" t="s">
        <v>25</v>
      </c>
      <c r="C30" s="178" t="s">
        <v>133</v>
      </c>
      <c r="D30" s="100"/>
    </row>
    <row r="31" spans="1:4" ht="15" customHeight="1" x14ac:dyDescent="0.2">
      <c r="A31" s="112" t="s">
        <v>26</v>
      </c>
      <c r="C31" s="179"/>
    </row>
    <row r="32" spans="1:4" ht="15" customHeight="1" x14ac:dyDescent="0.2">
      <c r="A32" s="176" t="s">
        <v>28</v>
      </c>
      <c r="C32" s="180" t="s">
        <v>27</v>
      </c>
    </row>
    <row r="33" spans="1:8" ht="12.75" customHeight="1" x14ac:dyDescent="0.2">
      <c r="A33" s="112"/>
      <c r="C33" s="179"/>
    </row>
    <row r="34" spans="1:8" ht="12.75" customHeight="1" x14ac:dyDescent="0.2">
      <c r="A34" s="112"/>
      <c r="C34" s="180" t="s">
        <v>138</v>
      </c>
    </row>
    <row r="35" spans="1:8" ht="12.75" customHeight="1" x14ac:dyDescent="0.2">
      <c r="A35" s="271" t="s">
        <v>137</v>
      </c>
      <c r="B35" s="115"/>
      <c r="C35" s="272" t="s">
        <v>139</v>
      </c>
    </row>
    <row r="36" spans="1:8" ht="43.5" customHeight="1" x14ac:dyDescent="0.2">
      <c r="A36" s="271"/>
      <c r="C36" s="272"/>
    </row>
    <row r="37" spans="1:8" ht="18.75" customHeight="1" x14ac:dyDescent="0.2">
      <c r="C37" s="272"/>
    </row>
    <row r="38" spans="1:8" ht="30" customHeight="1" x14ac:dyDescent="0.2">
      <c r="A38" s="271" t="s">
        <v>143</v>
      </c>
      <c r="B38" s="100"/>
      <c r="C38" s="181" t="s">
        <v>140</v>
      </c>
    </row>
    <row r="39" spans="1:8" ht="30" customHeight="1" thickBot="1" x14ac:dyDescent="0.25">
      <c r="A39" s="271"/>
      <c r="B39" s="100"/>
      <c r="C39" s="182"/>
    </row>
    <row r="40" spans="1:8" x14ac:dyDescent="0.2">
      <c r="A40" s="100"/>
      <c r="B40" s="100"/>
      <c r="C40" s="104"/>
    </row>
    <row r="44" spans="1:8" x14ac:dyDescent="0.2">
      <c r="A44" s="100"/>
      <c r="B44" s="100"/>
      <c r="C44" s="104"/>
      <c r="D44" s="100"/>
      <c r="E44" s="100"/>
      <c r="F44" s="100"/>
      <c r="G44" s="105"/>
      <c r="H44" s="100"/>
    </row>
    <row r="45" spans="1:8" x14ac:dyDescent="0.2">
      <c r="A45" s="100"/>
      <c r="B45" s="100"/>
      <c r="C45" s="104"/>
      <c r="D45" s="100"/>
      <c r="E45" s="100"/>
      <c r="F45" s="100"/>
      <c r="G45" s="105"/>
      <c r="H45" s="100"/>
    </row>
    <row r="46" spans="1:8" x14ac:dyDescent="0.2">
      <c r="A46" s="100"/>
      <c r="B46" s="100"/>
      <c r="C46" s="104"/>
      <c r="D46" s="100"/>
      <c r="E46" s="100"/>
      <c r="F46" s="100"/>
      <c r="G46" s="105"/>
      <c r="H46" s="100"/>
    </row>
    <row r="47" spans="1:8" x14ac:dyDescent="0.2">
      <c r="A47" s="100"/>
      <c r="B47" s="100"/>
      <c r="C47" s="104"/>
      <c r="D47" s="100"/>
      <c r="E47" s="100"/>
      <c r="F47" s="100"/>
      <c r="G47" s="105"/>
      <c r="H47" s="100"/>
    </row>
    <row r="48" spans="1:8" x14ac:dyDescent="0.2">
      <c r="A48" s="100"/>
      <c r="B48" s="100"/>
      <c r="C48" s="104"/>
      <c r="D48" s="100"/>
      <c r="E48" s="100"/>
      <c r="F48" s="100"/>
      <c r="G48" s="105"/>
      <c r="H48" s="100"/>
    </row>
    <row r="49" spans="1:8" x14ac:dyDescent="0.2">
      <c r="A49" s="100"/>
      <c r="B49" s="100"/>
      <c r="C49" s="104"/>
      <c r="D49" s="100"/>
      <c r="E49" s="100"/>
      <c r="F49" s="100"/>
      <c r="G49" s="105"/>
      <c r="H49" s="100"/>
    </row>
    <row r="50" spans="1:8" x14ac:dyDescent="0.2">
      <c r="A50" s="100"/>
      <c r="B50" s="100"/>
      <c r="C50" s="104"/>
      <c r="D50" s="100"/>
      <c r="E50" s="100"/>
      <c r="F50" s="100"/>
      <c r="G50" s="105"/>
      <c r="H50" s="100"/>
    </row>
    <row r="51" spans="1:8" x14ac:dyDescent="0.2">
      <c r="A51" s="99"/>
      <c r="B51" s="99"/>
      <c r="C51" s="102"/>
      <c r="D51" s="99"/>
      <c r="E51" s="99"/>
      <c r="F51" s="99"/>
      <c r="G51" s="106"/>
      <c r="H51" s="100"/>
    </row>
    <row r="52" spans="1:8" x14ac:dyDescent="0.2">
      <c r="A52" s="106"/>
      <c r="B52" s="106"/>
      <c r="C52" s="102"/>
      <c r="D52" s="106"/>
      <c r="E52" s="106"/>
      <c r="F52" s="106"/>
      <c r="G52" s="106"/>
      <c r="H52" s="100"/>
    </row>
    <row r="62" spans="1:8" x14ac:dyDescent="0.2">
      <c r="A62" s="103"/>
      <c r="B62" s="103"/>
    </row>
    <row r="70" spans="1:6" x14ac:dyDescent="0.2">
      <c r="A70" s="107"/>
      <c r="B70" s="107"/>
      <c r="C70" s="102"/>
      <c r="D70" s="107"/>
      <c r="E70" s="107"/>
      <c r="F70" s="107"/>
    </row>
    <row r="71" spans="1:6" x14ac:dyDescent="0.2">
      <c r="A71" s="100"/>
      <c r="B71" s="100"/>
      <c r="C71" s="104"/>
      <c r="D71" s="100"/>
      <c r="E71" s="100"/>
      <c r="F71" s="100"/>
    </row>
    <row r="72" spans="1:6" x14ac:dyDescent="0.2">
      <c r="A72" s="100"/>
      <c r="B72" s="100"/>
      <c r="C72" s="104"/>
      <c r="D72" s="100"/>
      <c r="E72" s="100"/>
      <c r="F72" s="100"/>
    </row>
    <row r="73" spans="1:6" x14ac:dyDescent="0.2">
      <c r="A73" s="100"/>
      <c r="B73" s="100"/>
      <c r="C73" s="104"/>
      <c r="D73" s="100"/>
      <c r="E73" s="100"/>
      <c r="F73" s="100"/>
    </row>
    <row r="74" spans="1:6" x14ac:dyDescent="0.2">
      <c r="A74" s="100"/>
      <c r="B74" s="100"/>
      <c r="C74" s="104"/>
      <c r="D74" s="100"/>
      <c r="E74" s="100"/>
      <c r="F74" s="100"/>
    </row>
    <row r="75" spans="1:6" x14ac:dyDescent="0.2">
      <c r="A75" s="99"/>
      <c r="B75" s="99"/>
      <c r="C75" s="102"/>
      <c r="D75" s="99"/>
      <c r="E75" s="99"/>
      <c r="F75" s="99"/>
    </row>
    <row r="76" spans="1:6" x14ac:dyDescent="0.2">
      <c r="A76" s="99"/>
      <c r="B76" s="99"/>
      <c r="C76" s="102"/>
      <c r="D76" s="99"/>
      <c r="E76" s="99"/>
      <c r="F76" s="99"/>
    </row>
    <row r="77" spans="1:6" x14ac:dyDescent="0.2">
      <c r="A77" s="99"/>
      <c r="B77" s="99"/>
      <c r="C77" s="102"/>
      <c r="D77" s="99"/>
      <c r="E77" s="99"/>
      <c r="F77" s="99"/>
    </row>
    <row r="78" spans="1:6" x14ac:dyDescent="0.2">
      <c r="A78" s="106"/>
      <c r="B78" s="106"/>
      <c r="C78" s="102"/>
      <c r="D78" s="106"/>
      <c r="E78" s="106"/>
      <c r="F78" s="106"/>
    </row>
    <row r="85" spans="1:2" x14ac:dyDescent="0.2">
      <c r="A85" s="103"/>
      <c r="B85" s="103"/>
    </row>
  </sheetData>
  <mergeCells count="5">
    <mergeCell ref="A25:C25"/>
    <mergeCell ref="A26:C26"/>
    <mergeCell ref="A35:A36"/>
    <mergeCell ref="A38:A39"/>
    <mergeCell ref="C35:C37"/>
  </mergeCells>
  <pageMargins left="0.25" right="0.25" top="0.25" bottom="0.2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1505" r:id="rId4" name="Check Box 1">
              <controlPr defaultSize="0" autoFill="0" autoLine="0" autoPict="0">
                <anchor moveWithCells="1">
                  <from>
                    <xdr:col>0</xdr:col>
                    <xdr:colOff>0</xdr:colOff>
                    <xdr:row>28</xdr:row>
                    <xdr:rowOff>0</xdr:rowOff>
                  </from>
                  <to>
                    <xdr:col>0</xdr:col>
                    <xdr:colOff>180975</xdr:colOff>
                    <xdr:row>29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06" r:id="rId5" name="Check Box 2">
              <controlPr defaultSize="0" autoFill="0" autoLine="0" autoPict="0">
                <anchor moveWithCells="1">
                  <from>
                    <xdr:col>0</xdr:col>
                    <xdr:colOff>0</xdr:colOff>
                    <xdr:row>29</xdr:row>
                    <xdr:rowOff>0</xdr:rowOff>
                  </from>
                  <to>
                    <xdr:col>0</xdr:col>
                    <xdr:colOff>180975</xdr:colOff>
                    <xdr:row>30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07" r:id="rId6" name="Check Box 3">
              <controlPr defaultSize="0" autoFill="0" autoLine="0" autoPict="0">
                <anchor moveWithCells="1">
                  <from>
                    <xdr:col>0</xdr:col>
                    <xdr:colOff>0</xdr:colOff>
                    <xdr:row>30</xdr:row>
                    <xdr:rowOff>0</xdr:rowOff>
                  </from>
                  <to>
                    <xdr:col>0</xdr:col>
                    <xdr:colOff>180975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1" r:id="rId7" name="Check Box 7">
              <controlPr defaultSize="0" autoFill="0" autoLine="0" autoPict="0">
                <anchor moveWithCells="1">
                  <from>
                    <xdr:col>0</xdr:col>
                    <xdr:colOff>0</xdr:colOff>
                    <xdr:row>31</xdr:row>
                    <xdr:rowOff>0</xdr:rowOff>
                  </from>
                  <to>
                    <xdr:col>0</xdr:col>
                    <xdr:colOff>180975</xdr:colOff>
                    <xdr:row>32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2" r:id="rId8" name="Check Box 8">
              <controlPr defaultSize="0" autoFill="0" autoLine="0" autoPict="0">
                <anchor moveWithCells="1">
                  <from>
                    <xdr:col>2</xdr:col>
                    <xdr:colOff>38100</xdr:colOff>
                    <xdr:row>30</xdr:row>
                    <xdr:rowOff>171450</xdr:rowOff>
                  </from>
                  <to>
                    <xdr:col>2</xdr:col>
                    <xdr:colOff>219075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3" r:id="rId9" name="Check Box 9">
              <controlPr defaultSize="0" autoFill="0" autoLine="0" autoPict="0">
                <anchor moveWithCells="1">
                  <from>
                    <xdr:col>2</xdr:col>
                    <xdr:colOff>1171575</xdr:colOff>
                    <xdr:row>30</xdr:row>
                    <xdr:rowOff>171450</xdr:rowOff>
                  </from>
                  <to>
                    <xdr:col>2</xdr:col>
                    <xdr:colOff>1352550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4" r:id="rId10" name="Check Box 10">
              <controlPr defaultSize="0" autoFill="0" autoLine="0" autoPict="0">
                <anchor moveWithCells="1">
                  <from>
                    <xdr:col>2</xdr:col>
                    <xdr:colOff>752475</xdr:colOff>
                    <xdr:row>32</xdr:row>
                    <xdr:rowOff>133350</xdr:rowOff>
                  </from>
                  <to>
                    <xdr:col>2</xdr:col>
                    <xdr:colOff>933450</xdr:colOff>
                    <xdr:row>34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5" r:id="rId11" name="Check Box 11">
              <controlPr defaultSize="0" autoFill="0" autoLine="0" autoPict="0">
                <anchor moveWithCells="1">
                  <from>
                    <xdr:col>2</xdr:col>
                    <xdr:colOff>1657350</xdr:colOff>
                    <xdr:row>32</xdr:row>
                    <xdr:rowOff>133350</xdr:rowOff>
                  </from>
                  <to>
                    <xdr:col>2</xdr:col>
                    <xdr:colOff>1838325</xdr:colOff>
                    <xdr:row>34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A8A02-7EE1-409D-8A4F-615EB561B218}">
  <dimension ref="A2:JF961"/>
  <sheetViews>
    <sheetView showGridLines="0" zoomScale="85" zoomScaleNormal="85" zoomScaleSheetLayoutView="100" zoomScalePageLayoutView="80" workbookViewId="0">
      <selection activeCell="E43" sqref="E43"/>
    </sheetView>
  </sheetViews>
  <sheetFormatPr defaultColWidth="10" defaultRowHeight="14.25" outlineLevelCol="1" x14ac:dyDescent="0.2"/>
  <cols>
    <col min="1" max="1" width="3.5546875" style="70" customWidth="1"/>
    <col min="2" max="2" width="55.6640625" style="69" customWidth="1"/>
    <col min="3" max="4" width="11.109375" style="70" customWidth="1"/>
    <col min="5" max="5" width="11.109375" style="71" customWidth="1"/>
    <col min="6" max="6" width="12.44140625" style="224" customWidth="1"/>
    <col min="7" max="7" width="1.109375" style="70" customWidth="1"/>
    <col min="8" max="19" width="11.21875" style="72" customWidth="1" outlineLevel="1"/>
    <col min="20" max="20" width="11.21875" style="73" customWidth="1"/>
    <col min="21" max="21" width="11.109375" style="71" customWidth="1"/>
    <col min="22" max="22" width="11.109375" style="248" customWidth="1"/>
    <col min="23" max="23" width="13.44140625" style="70" customWidth="1"/>
    <col min="24" max="267" width="10" style="70"/>
    <col min="268" max="268" width="55.6640625" style="70" customWidth="1"/>
    <col min="269" max="272" width="11.109375" style="70" customWidth="1"/>
    <col min="273" max="273" width="1.109375" style="70" customWidth="1"/>
    <col min="274" max="277" width="11.109375" style="70" customWidth="1"/>
    <col min="278" max="278" width="52.21875" style="70" customWidth="1"/>
    <col min="279" max="279" width="13.44140625" style="70" customWidth="1"/>
    <col min="280" max="523" width="10" style="70"/>
    <col min="524" max="524" width="55.6640625" style="70" customWidth="1"/>
    <col min="525" max="528" width="11.109375" style="70" customWidth="1"/>
    <col min="529" max="529" width="1.109375" style="70" customWidth="1"/>
    <col min="530" max="533" width="11.109375" style="70" customWidth="1"/>
    <col min="534" max="534" width="52.21875" style="70" customWidth="1"/>
    <col min="535" max="535" width="13.44140625" style="70" customWidth="1"/>
    <col min="536" max="779" width="10" style="70"/>
    <col min="780" max="780" width="55.6640625" style="70" customWidth="1"/>
    <col min="781" max="784" width="11.109375" style="70" customWidth="1"/>
    <col min="785" max="785" width="1.109375" style="70" customWidth="1"/>
    <col min="786" max="789" width="11.109375" style="70" customWidth="1"/>
    <col min="790" max="790" width="52.21875" style="70" customWidth="1"/>
    <col min="791" max="791" width="13.44140625" style="70" customWidth="1"/>
    <col min="792" max="1035" width="10" style="70"/>
    <col min="1036" max="1036" width="55.6640625" style="70" customWidth="1"/>
    <col min="1037" max="1040" width="11.109375" style="70" customWidth="1"/>
    <col min="1041" max="1041" width="1.109375" style="70" customWidth="1"/>
    <col min="1042" max="1045" width="11.109375" style="70" customWidth="1"/>
    <col min="1046" max="1046" width="52.21875" style="70" customWidth="1"/>
    <col min="1047" max="1047" width="13.44140625" style="70" customWidth="1"/>
    <col min="1048" max="1291" width="10" style="70"/>
    <col min="1292" max="1292" width="55.6640625" style="70" customWidth="1"/>
    <col min="1293" max="1296" width="11.109375" style="70" customWidth="1"/>
    <col min="1297" max="1297" width="1.109375" style="70" customWidth="1"/>
    <col min="1298" max="1301" width="11.109375" style="70" customWidth="1"/>
    <col min="1302" max="1302" width="52.21875" style="70" customWidth="1"/>
    <col min="1303" max="1303" width="13.44140625" style="70" customWidth="1"/>
    <col min="1304" max="1547" width="10" style="70"/>
    <col min="1548" max="1548" width="55.6640625" style="70" customWidth="1"/>
    <col min="1549" max="1552" width="11.109375" style="70" customWidth="1"/>
    <col min="1553" max="1553" width="1.109375" style="70" customWidth="1"/>
    <col min="1554" max="1557" width="11.109375" style="70" customWidth="1"/>
    <col min="1558" max="1558" width="52.21875" style="70" customWidth="1"/>
    <col min="1559" max="1559" width="13.44140625" style="70" customWidth="1"/>
    <col min="1560" max="1803" width="10" style="70"/>
    <col min="1804" max="1804" width="55.6640625" style="70" customWidth="1"/>
    <col min="1805" max="1808" width="11.109375" style="70" customWidth="1"/>
    <col min="1809" max="1809" width="1.109375" style="70" customWidth="1"/>
    <col min="1810" max="1813" width="11.109375" style="70" customWidth="1"/>
    <col min="1814" max="1814" width="52.21875" style="70" customWidth="1"/>
    <col min="1815" max="1815" width="13.44140625" style="70" customWidth="1"/>
    <col min="1816" max="2059" width="10" style="70"/>
    <col min="2060" max="2060" width="55.6640625" style="70" customWidth="1"/>
    <col min="2061" max="2064" width="11.109375" style="70" customWidth="1"/>
    <col min="2065" max="2065" width="1.109375" style="70" customWidth="1"/>
    <col min="2066" max="2069" width="11.109375" style="70" customWidth="1"/>
    <col min="2070" max="2070" width="52.21875" style="70" customWidth="1"/>
    <col min="2071" max="2071" width="13.44140625" style="70" customWidth="1"/>
    <col min="2072" max="2315" width="10" style="70"/>
    <col min="2316" max="2316" width="55.6640625" style="70" customWidth="1"/>
    <col min="2317" max="2320" width="11.109375" style="70" customWidth="1"/>
    <col min="2321" max="2321" width="1.109375" style="70" customWidth="1"/>
    <col min="2322" max="2325" width="11.109375" style="70" customWidth="1"/>
    <col min="2326" max="2326" width="52.21875" style="70" customWidth="1"/>
    <col min="2327" max="2327" width="13.44140625" style="70" customWidth="1"/>
    <col min="2328" max="2571" width="10" style="70"/>
    <col min="2572" max="2572" width="55.6640625" style="70" customWidth="1"/>
    <col min="2573" max="2576" width="11.109375" style="70" customWidth="1"/>
    <col min="2577" max="2577" width="1.109375" style="70" customWidth="1"/>
    <col min="2578" max="2581" width="11.109375" style="70" customWidth="1"/>
    <col min="2582" max="2582" width="52.21875" style="70" customWidth="1"/>
    <col min="2583" max="2583" width="13.44140625" style="70" customWidth="1"/>
    <col min="2584" max="2827" width="10" style="70"/>
    <col min="2828" max="2828" width="55.6640625" style="70" customWidth="1"/>
    <col min="2829" max="2832" width="11.109375" style="70" customWidth="1"/>
    <col min="2833" max="2833" width="1.109375" style="70" customWidth="1"/>
    <col min="2834" max="2837" width="11.109375" style="70" customWidth="1"/>
    <col min="2838" max="2838" width="52.21875" style="70" customWidth="1"/>
    <col min="2839" max="2839" width="13.44140625" style="70" customWidth="1"/>
    <col min="2840" max="3083" width="10" style="70"/>
    <col min="3084" max="3084" width="55.6640625" style="70" customWidth="1"/>
    <col min="3085" max="3088" width="11.109375" style="70" customWidth="1"/>
    <col min="3089" max="3089" width="1.109375" style="70" customWidth="1"/>
    <col min="3090" max="3093" width="11.109375" style="70" customWidth="1"/>
    <col min="3094" max="3094" width="52.21875" style="70" customWidth="1"/>
    <col min="3095" max="3095" width="13.44140625" style="70" customWidth="1"/>
    <col min="3096" max="3339" width="10" style="70"/>
    <col min="3340" max="3340" width="55.6640625" style="70" customWidth="1"/>
    <col min="3341" max="3344" width="11.109375" style="70" customWidth="1"/>
    <col min="3345" max="3345" width="1.109375" style="70" customWidth="1"/>
    <col min="3346" max="3349" width="11.109375" style="70" customWidth="1"/>
    <col min="3350" max="3350" width="52.21875" style="70" customWidth="1"/>
    <col min="3351" max="3351" width="13.44140625" style="70" customWidth="1"/>
    <col min="3352" max="3595" width="10" style="70"/>
    <col min="3596" max="3596" width="55.6640625" style="70" customWidth="1"/>
    <col min="3597" max="3600" width="11.109375" style="70" customWidth="1"/>
    <col min="3601" max="3601" width="1.109375" style="70" customWidth="1"/>
    <col min="3602" max="3605" width="11.109375" style="70" customWidth="1"/>
    <col min="3606" max="3606" width="52.21875" style="70" customWidth="1"/>
    <col min="3607" max="3607" width="13.44140625" style="70" customWidth="1"/>
    <col min="3608" max="3851" width="10" style="70"/>
    <col min="3852" max="3852" width="55.6640625" style="70" customWidth="1"/>
    <col min="3853" max="3856" width="11.109375" style="70" customWidth="1"/>
    <col min="3857" max="3857" width="1.109375" style="70" customWidth="1"/>
    <col min="3858" max="3861" width="11.109375" style="70" customWidth="1"/>
    <col min="3862" max="3862" width="52.21875" style="70" customWidth="1"/>
    <col min="3863" max="3863" width="13.44140625" style="70" customWidth="1"/>
    <col min="3864" max="4107" width="10" style="70"/>
    <col min="4108" max="4108" width="55.6640625" style="70" customWidth="1"/>
    <col min="4109" max="4112" width="11.109375" style="70" customWidth="1"/>
    <col min="4113" max="4113" width="1.109375" style="70" customWidth="1"/>
    <col min="4114" max="4117" width="11.109375" style="70" customWidth="1"/>
    <col min="4118" max="4118" width="52.21875" style="70" customWidth="1"/>
    <col min="4119" max="4119" width="13.44140625" style="70" customWidth="1"/>
    <col min="4120" max="4363" width="10" style="70"/>
    <col min="4364" max="4364" width="55.6640625" style="70" customWidth="1"/>
    <col min="4365" max="4368" width="11.109375" style="70" customWidth="1"/>
    <col min="4369" max="4369" width="1.109375" style="70" customWidth="1"/>
    <col min="4370" max="4373" width="11.109375" style="70" customWidth="1"/>
    <col min="4374" max="4374" width="52.21875" style="70" customWidth="1"/>
    <col min="4375" max="4375" width="13.44140625" style="70" customWidth="1"/>
    <col min="4376" max="4619" width="10" style="70"/>
    <col min="4620" max="4620" width="55.6640625" style="70" customWidth="1"/>
    <col min="4621" max="4624" width="11.109375" style="70" customWidth="1"/>
    <col min="4625" max="4625" width="1.109375" style="70" customWidth="1"/>
    <col min="4626" max="4629" width="11.109375" style="70" customWidth="1"/>
    <col min="4630" max="4630" width="52.21875" style="70" customWidth="1"/>
    <col min="4631" max="4631" width="13.44140625" style="70" customWidth="1"/>
    <col min="4632" max="4875" width="10" style="70"/>
    <col min="4876" max="4876" width="55.6640625" style="70" customWidth="1"/>
    <col min="4877" max="4880" width="11.109375" style="70" customWidth="1"/>
    <col min="4881" max="4881" width="1.109375" style="70" customWidth="1"/>
    <col min="4882" max="4885" width="11.109375" style="70" customWidth="1"/>
    <col min="4886" max="4886" width="52.21875" style="70" customWidth="1"/>
    <col min="4887" max="4887" width="13.44140625" style="70" customWidth="1"/>
    <col min="4888" max="5131" width="10" style="70"/>
    <col min="5132" max="5132" width="55.6640625" style="70" customWidth="1"/>
    <col min="5133" max="5136" width="11.109375" style="70" customWidth="1"/>
    <col min="5137" max="5137" width="1.109375" style="70" customWidth="1"/>
    <col min="5138" max="5141" width="11.109375" style="70" customWidth="1"/>
    <col min="5142" max="5142" width="52.21875" style="70" customWidth="1"/>
    <col min="5143" max="5143" width="13.44140625" style="70" customWidth="1"/>
    <col min="5144" max="5387" width="10" style="70"/>
    <col min="5388" max="5388" width="55.6640625" style="70" customWidth="1"/>
    <col min="5389" max="5392" width="11.109375" style="70" customWidth="1"/>
    <col min="5393" max="5393" width="1.109375" style="70" customWidth="1"/>
    <col min="5394" max="5397" width="11.109375" style="70" customWidth="1"/>
    <col min="5398" max="5398" width="52.21875" style="70" customWidth="1"/>
    <col min="5399" max="5399" width="13.44140625" style="70" customWidth="1"/>
    <col min="5400" max="5643" width="10" style="70"/>
    <col min="5644" max="5644" width="55.6640625" style="70" customWidth="1"/>
    <col min="5645" max="5648" width="11.109375" style="70" customWidth="1"/>
    <col min="5649" max="5649" width="1.109375" style="70" customWidth="1"/>
    <col min="5650" max="5653" width="11.109375" style="70" customWidth="1"/>
    <col min="5654" max="5654" width="52.21875" style="70" customWidth="1"/>
    <col min="5655" max="5655" width="13.44140625" style="70" customWidth="1"/>
    <col min="5656" max="5899" width="10" style="70"/>
    <col min="5900" max="5900" width="55.6640625" style="70" customWidth="1"/>
    <col min="5901" max="5904" width="11.109375" style="70" customWidth="1"/>
    <col min="5905" max="5905" width="1.109375" style="70" customWidth="1"/>
    <col min="5906" max="5909" width="11.109375" style="70" customWidth="1"/>
    <col min="5910" max="5910" width="52.21875" style="70" customWidth="1"/>
    <col min="5911" max="5911" width="13.44140625" style="70" customWidth="1"/>
    <col min="5912" max="6155" width="10" style="70"/>
    <col min="6156" max="6156" width="55.6640625" style="70" customWidth="1"/>
    <col min="6157" max="6160" width="11.109375" style="70" customWidth="1"/>
    <col min="6161" max="6161" width="1.109375" style="70" customWidth="1"/>
    <col min="6162" max="6165" width="11.109375" style="70" customWidth="1"/>
    <col min="6166" max="6166" width="52.21875" style="70" customWidth="1"/>
    <col min="6167" max="6167" width="13.44140625" style="70" customWidth="1"/>
    <col min="6168" max="6411" width="10" style="70"/>
    <col min="6412" max="6412" width="55.6640625" style="70" customWidth="1"/>
    <col min="6413" max="6416" width="11.109375" style="70" customWidth="1"/>
    <col min="6417" max="6417" width="1.109375" style="70" customWidth="1"/>
    <col min="6418" max="6421" width="11.109375" style="70" customWidth="1"/>
    <col min="6422" max="6422" width="52.21875" style="70" customWidth="1"/>
    <col min="6423" max="6423" width="13.44140625" style="70" customWidth="1"/>
    <col min="6424" max="6667" width="10" style="70"/>
    <col min="6668" max="6668" width="55.6640625" style="70" customWidth="1"/>
    <col min="6669" max="6672" width="11.109375" style="70" customWidth="1"/>
    <col min="6673" max="6673" width="1.109375" style="70" customWidth="1"/>
    <col min="6674" max="6677" width="11.109375" style="70" customWidth="1"/>
    <col min="6678" max="6678" width="52.21875" style="70" customWidth="1"/>
    <col min="6679" max="6679" width="13.44140625" style="70" customWidth="1"/>
    <col min="6680" max="6923" width="10" style="70"/>
    <col min="6924" max="6924" width="55.6640625" style="70" customWidth="1"/>
    <col min="6925" max="6928" width="11.109375" style="70" customWidth="1"/>
    <col min="6929" max="6929" width="1.109375" style="70" customWidth="1"/>
    <col min="6930" max="6933" width="11.109375" style="70" customWidth="1"/>
    <col min="6934" max="6934" width="52.21875" style="70" customWidth="1"/>
    <col min="6935" max="6935" width="13.44140625" style="70" customWidth="1"/>
    <col min="6936" max="7179" width="10" style="70"/>
    <col min="7180" max="7180" width="55.6640625" style="70" customWidth="1"/>
    <col min="7181" max="7184" width="11.109375" style="70" customWidth="1"/>
    <col min="7185" max="7185" width="1.109375" style="70" customWidth="1"/>
    <col min="7186" max="7189" width="11.109375" style="70" customWidth="1"/>
    <col min="7190" max="7190" width="52.21875" style="70" customWidth="1"/>
    <col min="7191" max="7191" width="13.44140625" style="70" customWidth="1"/>
    <col min="7192" max="7435" width="10" style="70"/>
    <col min="7436" max="7436" width="55.6640625" style="70" customWidth="1"/>
    <col min="7437" max="7440" width="11.109375" style="70" customWidth="1"/>
    <col min="7441" max="7441" width="1.109375" style="70" customWidth="1"/>
    <col min="7442" max="7445" width="11.109375" style="70" customWidth="1"/>
    <col min="7446" max="7446" width="52.21875" style="70" customWidth="1"/>
    <col min="7447" max="7447" width="13.44140625" style="70" customWidth="1"/>
    <col min="7448" max="7691" width="10" style="70"/>
    <col min="7692" max="7692" width="55.6640625" style="70" customWidth="1"/>
    <col min="7693" max="7696" width="11.109375" style="70" customWidth="1"/>
    <col min="7697" max="7697" width="1.109375" style="70" customWidth="1"/>
    <col min="7698" max="7701" width="11.109375" style="70" customWidth="1"/>
    <col min="7702" max="7702" width="52.21875" style="70" customWidth="1"/>
    <col min="7703" max="7703" width="13.44140625" style="70" customWidth="1"/>
    <col min="7704" max="7947" width="10" style="70"/>
    <col min="7948" max="7948" width="55.6640625" style="70" customWidth="1"/>
    <col min="7949" max="7952" width="11.109375" style="70" customWidth="1"/>
    <col min="7953" max="7953" width="1.109375" style="70" customWidth="1"/>
    <col min="7954" max="7957" width="11.109375" style="70" customWidth="1"/>
    <col min="7958" max="7958" width="52.21875" style="70" customWidth="1"/>
    <col min="7959" max="7959" width="13.44140625" style="70" customWidth="1"/>
    <col min="7960" max="8203" width="10" style="70"/>
    <col min="8204" max="8204" width="55.6640625" style="70" customWidth="1"/>
    <col min="8205" max="8208" width="11.109375" style="70" customWidth="1"/>
    <col min="8209" max="8209" width="1.109375" style="70" customWidth="1"/>
    <col min="8210" max="8213" width="11.109375" style="70" customWidth="1"/>
    <col min="8214" max="8214" width="52.21875" style="70" customWidth="1"/>
    <col min="8215" max="8215" width="13.44140625" style="70" customWidth="1"/>
    <col min="8216" max="8459" width="10" style="70"/>
    <col min="8460" max="8460" width="55.6640625" style="70" customWidth="1"/>
    <col min="8461" max="8464" width="11.109375" style="70" customWidth="1"/>
    <col min="8465" max="8465" width="1.109375" style="70" customWidth="1"/>
    <col min="8466" max="8469" width="11.109375" style="70" customWidth="1"/>
    <col min="8470" max="8470" width="52.21875" style="70" customWidth="1"/>
    <col min="8471" max="8471" width="13.44140625" style="70" customWidth="1"/>
    <col min="8472" max="8715" width="10" style="70"/>
    <col min="8716" max="8716" width="55.6640625" style="70" customWidth="1"/>
    <col min="8717" max="8720" width="11.109375" style="70" customWidth="1"/>
    <col min="8721" max="8721" width="1.109375" style="70" customWidth="1"/>
    <col min="8722" max="8725" width="11.109375" style="70" customWidth="1"/>
    <col min="8726" max="8726" width="52.21875" style="70" customWidth="1"/>
    <col min="8727" max="8727" width="13.44140625" style="70" customWidth="1"/>
    <col min="8728" max="8971" width="10" style="70"/>
    <col min="8972" max="8972" width="55.6640625" style="70" customWidth="1"/>
    <col min="8973" max="8976" width="11.109375" style="70" customWidth="1"/>
    <col min="8977" max="8977" width="1.109375" style="70" customWidth="1"/>
    <col min="8978" max="8981" width="11.109375" style="70" customWidth="1"/>
    <col min="8982" max="8982" width="52.21875" style="70" customWidth="1"/>
    <col min="8983" max="8983" width="13.44140625" style="70" customWidth="1"/>
    <col min="8984" max="9227" width="10" style="70"/>
    <col min="9228" max="9228" width="55.6640625" style="70" customWidth="1"/>
    <col min="9229" max="9232" width="11.109375" style="70" customWidth="1"/>
    <col min="9233" max="9233" width="1.109375" style="70" customWidth="1"/>
    <col min="9234" max="9237" width="11.109375" style="70" customWidth="1"/>
    <col min="9238" max="9238" width="52.21875" style="70" customWidth="1"/>
    <col min="9239" max="9239" width="13.44140625" style="70" customWidth="1"/>
    <col min="9240" max="9483" width="10" style="70"/>
    <col min="9484" max="9484" width="55.6640625" style="70" customWidth="1"/>
    <col min="9485" max="9488" width="11.109375" style="70" customWidth="1"/>
    <col min="9489" max="9489" width="1.109375" style="70" customWidth="1"/>
    <col min="9490" max="9493" width="11.109375" style="70" customWidth="1"/>
    <col min="9494" max="9494" width="52.21875" style="70" customWidth="1"/>
    <col min="9495" max="9495" width="13.44140625" style="70" customWidth="1"/>
    <col min="9496" max="9739" width="10" style="70"/>
    <col min="9740" max="9740" width="55.6640625" style="70" customWidth="1"/>
    <col min="9741" max="9744" width="11.109375" style="70" customWidth="1"/>
    <col min="9745" max="9745" width="1.109375" style="70" customWidth="1"/>
    <col min="9746" max="9749" width="11.109375" style="70" customWidth="1"/>
    <col min="9750" max="9750" width="52.21875" style="70" customWidth="1"/>
    <col min="9751" max="9751" width="13.44140625" style="70" customWidth="1"/>
    <col min="9752" max="9995" width="10" style="70"/>
    <col min="9996" max="9996" width="55.6640625" style="70" customWidth="1"/>
    <col min="9997" max="10000" width="11.109375" style="70" customWidth="1"/>
    <col min="10001" max="10001" width="1.109375" style="70" customWidth="1"/>
    <col min="10002" max="10005" width="11.109375" style="70" customWidth="1"/>
    <col min="10006" max="10006" width="52.21875" style="70" customWidth="1"/>
    <col min="10007" max="10007" width="13.44140625" style="70" customWidth="1"/>
    <col min="10008" max="10251" width="10" style="70"/>
    <col min="10252" max="10252" width="55.6640625" style="70" customWidth="1"/>
    <col min="10253" max="10256" width="11.109375" style="70" customWidth="1"/>
    <col min="10257" max="10257" width="1.109375" style="70" customWidth="1"/>
    <col min="10258" max="10261" width="11.109375" style="70" customWidth="1"/>
    <col min="10262" max="10262" width="52.21875" style="70" customWidth="1"/>
    <col min="10263" max="10263" width="13.44140625" style="70" customWidth="1"/>
    <col min="10264" max="10507" width="10" style="70"/>
    <col min="10508" max="10508" width="55.6640625" style="70" customWidth="1"/>
    <col min="10509" max="10512" width="11.109375" style="70" customWidth="1"/>
    <col min="10513" max="10513" width="1.109375" style="70" customWidth="1"/>
    <col min="10514" max="10517" width="11.109375" style="70" customWidth="1"/>
    <col min="10518" max="10518" width="52.21875" style="70" customWidth="1"/>
    <col min="10519" max="10519" width="13.44140625" style="70" customWidth="1"/>
    <col min="10520" max="10763" width="10" style="70"/>
    <col min="10764" max="10764" width="55.6640625" style="70" customWidth="1"/>
    <col min="10765" max="10768" width="11.109375" style="70" customWidth="1"/>
    <col min="10769" max="10769" width="1.109375" style="70" customWidth="1"/>
    <col min="10770" max="10773" width="11.109375" style="70" customWidth="1"/>
    <col min="10774" max="10774" width="52.21875" style="70" customWidth="1"/>
    <col min="10775" max="10775" width="13.44140625" style="70" customWidth="1"/>
    <col min="10776" max="11019" width="10" style="70"/>
    <col min="11020" max="11020" width="55.6640625" style="70" customWidth="1"/>
    <col min="11021" max="11024" width="11.109375" style="70" customWidth="1"/>
    <col min="11025" max="11025" width="1.109375" style="70" customWidth="1"/>
    <col min="11026" max="11029" width="11.109375" style="70" customWidth="1"/>
    <col min="11030" max="11030" width="52.21875" style="70" customWidth="1"/>
    <col min="11031" max="11031" width="13.44140625" style="70" customWidth="1"/>
    <col min="11032" max="11275" width="10" style="70"/>
    <col min="11276" max="11276" width="55.6640625" style="70" customWidth="1"/>
    <col min="11277" max="11280" width="11.109375" style="70" customWidth="1"/>
    <col min="11281" max="11281" width="1.109375" style="70" customWidth="1"/>
    <col min="11282" max="11285" width="11.109375" style="70" customWidth="1"/>
    <col min="11286" max="11286" width="52.21875" style="70" customWidth="1"/>
    <col min="11287" max="11287" width="13.44140625" style="70" customWidth="1"/>
    <col min="11288" max="11531" width="10" style="70"/>
    <col min="11532" max="11532" width="55.6640625" style="70" customWidth="1"/>
    <col min="11533" max="11536" width="11.109375" style="70" customWidth="1"/>
    <col min="11537" max="11537" width="1.109375" style="70" customWidth="1"/>
    <col min="11538" max="11541" width="11.109375" style="70" customWidth="1"/>
    <col min="11542" max="11542" width="52.21875" style="70" customWidth="1"/>
    <col min="11543" max="11543" width="13.44140625" style="70" customWidth="1"/>
    <col min="11544" max="11787" width="10" style="70"/>
    <col min="11788" max="11788" width="55.6640625" style="70" customWidth="1"/>
    <col min="11789" max="11792" width="11.109375" style="70" customWidth="1"/>
    <col min="11793" max="11793" width="1.109375" style="70" customWidth="1"/>
    <col min="11794" max="11797" width="11.109375" style="70" customWidth="1"/>
    <col min="11798" max="11798" width="52.21875" style="70" customWidth="1"/>
    <col min="11799" max="11799" width="13.44140625" style="70" customWidth="1"/>
    <col min="11800" max="12043" width="10" style="70"/>
    <col min="12044" max="12044" width="55.6640625" style="70" customWidth="1"/>
    <col min="12045" max="12048" width="11.109375" style="70" customWidth="1"/>
    <col min="12049" max="12049" width="1.109375" style="70" customWidth="1"/>
    <col min="12050" max="12053" width="11.109375" style="70" customWidth="1"/>
    <col min="12054" max="12054" width="52.21875" style="70" customWidth="1"/>
    <col min="12055" max="12055" width="13.44140625" style="70" customWidth="1"/>
    <col min="12056" max="12299" width="10" style="70"/>
    <col min="12300" max="12300" width="55.6640625" style="70" customWidth="1"/>
    <col min="12301" max="12304" width="11.109375" style="70" customWidth="1"/>
    <col min="12305" max="12305" width="1.109375" style="70" customWidth="1"/>
    <col min="12306" max="12309" width="11.109375" style="70" customWidth="1"/>
    <col min="12310" max="12310" width="52.21875" style="70" customWidth="1"/>
    <col min="12311" max="12311" width="13.44140625" style="70" customWidth="1"/>
    <col min="12312" max="12555" width="10" style="70"/>
    <col min="12556" max="12556" width="55.6640625" style="70" customWidth="1"/>
    <col min="12557" max="12560" width="11.109375" style="70" customWidth="1"/>
    <col min="12561" max="12561" width="1.109375" style="70" customWidth="1"/>
    <col min="12562" max="12565" width="11.109375" style="70" customWidth="1"/>
    <col min="12566" max="12566" width="52.21875" style="70" customWidth="1"/>
    <col min="12567" max="12567" width="13.44140625" style="70" customWidth="1"/>
    <col min="12568" max="12811" width="10" style="70"/>
    <col min="12812" max="12812" width="55.6640625" style="70" customWidth="1"/>
    <col min="12813" max="12816" width="11.109375" style="70" customWidth="1"/>
    <col min="12817" max="12817" width="1.109375" style="70" customWidth="1"/>
    <col min="12818" max="12821" width="11.109375" style="70" customWidth="1"/>
    <col min="12822" max="12822" width="52.21875" style="70" customWidth="1"/>
    <col min="12823" max="12823" width="13.44140625" style="70" customWidth="1"/>
    <col min="12824" max="13067" width="10" style="70"/>
    <col min="13068" max="13068" width="55.6640625" style="70" customWidth="1"/>
    <col min="13069" max="13072" width="11.109375" style="70" customWidth="1"/>
    <col min="13073" max="13073" width="1.109375" style="70" customWidth="1"/>
    <col min="13074" max="13077" width="11.109375" style="70" customWidth="1"/>
    <col min="13078" max="13078" width="52.21875" style="70" customWidth="1"/>
    <col min="13079" max="13079" width="13.44140625" style="70" customWidth="1"/>
    <col min="13080" max="13323" width="10" style="70"/>
    <col min="13324" max="13324" width="55.6640625" style="70" customWidth="1"/>
    <col min="13325" max="13328" width="11.109375" style="70" customWidth="1"/>
    <col min="13329" max="13329" width="1.109375" style="70" customWidth="1"/>
    <col min="13330" max="13333" width="11.109375" style="70" customWidth="1"/>
    <col min="13334" max="13334" width="52.21875" style="70" customWidth="1"/>
    <col min="13335" max="13335" width="13.44140625" style="70" customWidth="1"/>
    <col min="13336" max="13579" width="10" style="70"/>
    <col min="13580" max="13580" width="55.6640625" style="70" customWidth="1"/>
    <col min="13581" max="13584" width="11.109375" style="70" customWidth="1"/>
    <col min="13585" max="13585" width="1.109375" style="70" customWidth="1"/>
    <col min="13586" max="13589" width="11.109375" style="70" customWidth="1"/>
    <col min="13590" max="13590" width="52.21875" style="70" customWidth="1"/>
    <col min="13591" max="13591" width="13.44140625" style="70" customWidth="1"/>
    <col min="13592" max="13835" width="10" style="70"/>
    <col min="13836" max="13836" width="55.6640625" style="70" customWidth="1"/>
    <col min="13837" max="13840" width="11.109375" style="70" customWidth="1"/>
    <col min="13841" max="13841" width="1.109375" style="70" customWidth="1"/>
    <col min="13842" max="13845" width="11.109375" style="70" customWidth="1"/>
    <col min="13846" max="13846" width="52.21875" style="70" customWidth="1"/>
    <col min="13847" max="13847" width="13.44140625" style="70" customWidth="1"/>
    <col min="13848" max="14091" width="10" style="70"/>
    <col min="14092" max="14092" width="55.6640625" style="70" customWidth="1"/>
    <col min="14093" max="14096" width="11.109375" style="70" customWidth="1"/>
    <col min="14097" max="14097" width="1.109375" style="70" customWidth="1"/>
    <col min="14098" max="14101" width="11.109375" style="70" customWidth="1"/>
    <col min="14102" max="14102" width="52.21875" style="70" customWidth="1"/>
    <col min="14103" max="14103" width="13.44140625" style="70" customWidth="1"/>
    <col min="14104" max="14347" width="10" style="70"/>
    <col min="14348" max="14348" width="55.6640625" style="70" customWidth="1"/>
    <col min="14349" max="14352" width="11.109375" style="70" customWidth="1"/>
    <col min="14353" max="14353" width="1.109375" style="70" customWidth="1"/>
    <col min="14354" max="14357" width="11.109375" style="70" customWidth="1"/>
    <col min="14358" max="14358" width="52.21875" style="70" customWidth="1"/>
    <col min="14359" max="14359" width="13.44140625" style="70" customWidth="1"/>
    <col min="14360" max="14603" width="10" style="70"/>
    <col min="14604" max="14604" width="55.6640625" style="70" customWidth="1"/>
    <col min="14605" max="14608" width="11.109375" style="70" customWidth="1"/>
    <col min="14609" max="14609" width="1.109375" style="70" customWidth="1"/>
    <col min="14610" max="14613" width="11.109375" style="70" customWidth="1"/>
    <col min="14614" max="14614" width="52.21875" style="70" customWidth="1"/>
    <col min="14615" max="14615" width="13.44140625" style="70" customWidth="1"/>
    <col min="14616" max="14859" width="10" style="70"/>
    <col min="14860" max="14860" width="55.6640625" style="70" customWidth="1"/>
    <col min="14861" max="14864" width="11.109375" style="70" customWidth="1"/>
    <col min="14865" max="14865" width="1.109375" style="70" customWidth="1"/>
    <col min="14866" max="14869" width="11.109375" style="70" customWidth="1"/>
    <col min="14870" max="14870" width="52.21875" style="70" customWidth="1"/>
    <col min="14871" max="14871" width="13.44140625" style="70" customWidth="1"/>
    <col min="14872" max="15115" width="10" style="70"/>
    <col min="15116" max="15116" width="55.6640625" style="70" customWidth="1"/>
    <col min="15117" max="15120" width="11.109375" style="70" customWidth="1"/>
    <col min="15121" max="15121" width="1.109375" style="70" customWidth="1"/>
    <col min="15122" max="15125" width="11.109375" style="70" customWidth="1"/>
    <col min="15126" max="15126" width="52.21875" style="70" customWidth="1"/>
    <col min="15127" max="15127" width="13.44140625" style="70" customWidth="1"/>
    <col min="15128" max="15371" width="10" style="70"/>
    <col min="15372" max="15372" width="55.6640625" style="70" customWidth="1"/>
    <col min="15373" max="15376" width="11.109375" style="70" customWidth="1"/>
    <col min="15377" max="15377" width="1.109375" style="70" customWidth="1"/>
    <col min="15378" max="15381" width="11.109375" style="70" customWidth="1"/>
    <col min="15382" max="15382" width="52.21875" style="70" customWidth="1"/>
    <col min="15383" max="15383" width="13.44140625" style="70" customWidth="1"/>
    <col min="15384" max="15627" width="10" style="70"/>
    <col min="15628" max="15628" width="55.6640625" style="70" customWidth="1"/>
    <col min="15629" max="15632" width="11.109375" style="70" customWidth="1"/>
    <col min="15633" max="15633" width="1.109375" style="70" customWidth="1"/>
    <col min="15634" max="15637" width="11.109375" style="70" customWidth="1"/>
    <col min="15638" max="15638" width="52.21875" style="70" customWidth="1"/>
    <col min="15639" max="15639" width="13.44140625" style="70" customWidth="1"/>
    <col min="15640" max="15883" width="10" style="70"/>
    <col min="15884" max="15884" width="55.6640625" style="70" customWidth="1"/>
    <col min="15885" max="15888" width="11.109375" style="70" customWidth="1"/>
    <col min="15889" max="15889" width="1.109375" style="70" customWidth="1"/>
    <col min="15890" max="15893" width="11.109375" style="70" customWidth="1"/>
    <col min="15894" max="15894" width="52.21875" style="70" customWidth="1"/>
    <col min="15895" max="15895" width="13.44140625" style="70" customWidth="1"/>
    <col min="15896" max="16139" width="10" style="70"/>
    <col min="16140" max="16140" width="55.6640625" style="70" customWidth="1"/>
    <col min="16141" max="16144" width="11.109375" style="70" customWidth="1"/>
    <col min="16145" max="16145" width="1.109375" style="70" customWidth="1"/>
    <col min="16146" max="16149" width="11.109375" style="70" customWidth="1"/>
    <col min="16150" max="16150" width="52.21875" style="70" customWidth="1"/>
    <col min="16151" max="16151" width="13.44140625" style="70" customWidth="1"/>
    <col min="16152" max="16384" width="10" style="70"/>
  </cols>
  <sheetData>
    <row r="2" spans="1:266" ht="15" customHeight="1" x14ac:dyDescent="0.2">
      <c r="B2" s="68" t="s">
        <v>29</v>
      </c>
      <c r="C2" s="276">
        <f>'2a_Request for payment'!C3</f>
        <v>0</v>
      </c>
      <c r="D2" s="276"/>
      <c r="E2" s="276"/>
      <c r="F2" s="276"/>
    </row>
    <row r="3" spans="1:266" ht="15" customHeight="1" x14ac:dyDescent="0.2">
      <c r="B3" s="68" t="s">
        <v>31</v>
      </c>
      <c r="C3" s="276">
        <f>'2a_Request for payment'!C13</f>
        <v>0</v>
      </c>
      <c r="D3" s="276"/>
    </row>
    <row r="4" spans="1:266" ht="15" customHeight="1" x14ac:dyDescent="0.2">
      <c r="B4" s="68" t="s">
        <v>32</v>
      </c>
      <c r="C4" s="276">
        <f>'2a_Request for payment'!C15</f>
        <v>0</v>
      </c>
      <c r="D4" s="276"/>
    </row>
    <row r="5" spans="1:266" ht="15" thickBot="1" x14ac:dyDescent="0.25"/>
    <row r="6" spans="1:266" ht="24" customHeight="1" thickBot="1" x14ac:dyDescent="0.25">
      <c r="B6" s="74" t="s">
        <v>33</v>
      </c>
      <c r="C6" s="273"/>
      <c r="D6" s="274"/>
      <c r="E6" s="274"/>
      <c r="F6" s="274"/>
      <c r="G6" s="274"/>
      <c r="H6" s="275"/>
      <c r="I6" s="275"/>
      <c r="J6" s="275"/>
      <c r="K6" s="275"/>
      <c r="L6" s="275"/>
      <c r="M6" s="275"/>
      <c r="N6" s="275"/>
      <c r="O6" s="275"/>
      <c r="P6" s="275"/>
      <c r="Q6" s="275"/>
      <c r="R6" s="275"/>
      <c r="S6" s="275"/>
      <c r="T6" s="274"/>
      <c r="U6" s="274"/>
      <c r="V6" s="274"/>
    </row>
    <row r="7" spans="1:266" s="82" customFormat="1" ht="48" customHeight="1" thickBot="1" x14ac:dyDescent="0.25">
      <c r="A7" s="132"/>
      <c r="B7" s="130" t="s">
        <v>34</v>
      </c>
      <c r="C7" s="75" t="s">
        <v>35</v>
      </c>
      <c r="D7" s="76" t="s">
        <v>36</v>
      </c>
      <c r="E7" s="77" t="s">
        <v>37</v>
      </c>
      <c r="F7" s="78" t="s">
        <v>38</v>
      </c>
      <c r="G7" s="79"/>
      <c r="H7" s="80" t="s">
        <v>39</v>
      </c>
      <c r="I7" s="81" t="s">
        <v>40</v>
      </c>
      <c r="J7" s="81" t="s">
        <v>41</v>
      </c>
      <c r="K7" s="81" t="s">
        <v>42</v>
      </c>
      <c r="L7" s="81" t="s">
        <v>43</v>
      </c>
      <c r="M7" s="81" t="s">
        <v>44</v>
      </c>
      <c r="N7" s="81" t="s">
        <v>45</v>
      </c>
      <c r="O7" s="81" t="s">
        <v>46</v>
      </c>
      <c r="P7" s="81" t="s">
        <v>47</v>
      </c>
      <c r="Q7" s="81" t="s">
        <v>48</v>
      </c>
      <c r="R7" s="81" t="s">
        <v>49</v>
      </c>
      <c r="S7" s="440" t="s">
        <v>50</v>
      </c>
      <c r="T7" s="78" t="s">
        <v>51</v>
      </c>
      <c r="U7" s="78" t="s">
        <v>52</v>
      </c>
      <c r="V7" s="263" t="s">
        <v>53</v>
      </c>
      <c r="W7" s="70"/>
      <c r="X7" s="70"/>
      <c r="Y7" s="70"/>
      <c r="Z7" s="70"/>
      <c r="AA7" s="70"/>
      <c r="AB7" s="70"/>
      <c r="AC7" s="70"/>
      <c r="AD7" s="70"/>
      <c r="AE7" s="70"/>
      <c r="AF7" s="70"/>
      <c r="AG7" s="70"/>
      <c r="AH7" s="70"/>
      <c r="AI7" s="70"/>
      <c r="AJ7" s="70"/>
      <c r="AK7" s="70"/>
      <c r="AL7" s="70"/>
      <c r="AM7" s="70"/>
      <c r="AN7" s="70"/>
      <c r="AO7" s="70"/>
      <c r="AP7" s="70"/>
      <c r="AQ7" s="70"/>
      <c r="AR7" s="70"/>
      <c r="AS7" s="70"/>
      <c r="AT7" s="70"/>
      <c r="AU7" s="70"/>
      <c r="AV7" s="70"/>
      <c r="AW7" s="70"/>
      <c r="AX7" s="70"/>
      <c r="AY7" s="70"/>
      <c r="AZ7" s="70"/>
      <c r="BA7" s="70"/>
      <c r="BB7" s="70"/>
      <c r="BC7" s="70"/>
      <c r="BD7" s="70"/>
      <c r="BE7" s="70"/>
      <c r="BF7" s="70"/>
      <c r="BG7" s="70"/>
      <c r="BH7" s="70"/>
      <c r="BI7" s="70"/>
      <c r="BJ7" s="70"/>
      <c r="BK7" s="70"/>
      <c r="BL7" s="70"/>
      <c r="BM7" s="70"/>
      <c r="BN7" s="70"/>
      <c r="BO7" s="70"/>
      <c r="BP7" s="70"/>
      <c r="BQ7" s="70"/>
      <c r="BR7" s="70"/>
      <c r="BS7" s="70"/>
      <c r="BT7" s="70"/>
      <c r="BU7" s="70"/>
      <c r="BV7" s="70"/>
      <c r="BW7" s="70"/>
      <c r="BX7" s="70"/>
      <c r="BY7" s="70"/>
      <c r="BZ7" s="70"/>
      <c r="CA7" s="70"/>
      <c r="CB7" s="70"/>
      <c r="CC7" s="70"/>
      <c r="CD7" s="70"/>
      <c r="CE7" s="70"/>
      <c r="CF7" s="70"/>
      <c r="CG7" s="70"/>
      <c r="CH7" s="70"/>
      <c r="CI7" s="70"/>
      <c r="CJ7" s="70"/>
      <c r="CK7" s="70"/>
      <c r="CL7" s="70"/>
      <c r="CM7" s="70"/>
      <c r="CN7" s="70"/>
      <c r="CO7" s="70"/>
      <c r="CP7" s="70"/>
      <c r="CQ7" s="70"/>
      <c r="CR7" s="70"/>
      <c r="CS7" s="70"/>
      <c r="CT7" s="70"/>
      <c r="CU7" s="70"/>
      <c r="CV7" s="70"/>
      <c r="CW7" s="70"/>
      <c r="CX7" s="70"/>
      <c r="CY7" s="70"/>
      <c r="CZ7" s="70"/>
      <c r="DA7" s="70"/>
      <c r="DB7" s="70"/>
      <c r="DC7" s="70"/>
      <c r="DD7" s="70"/>
      <c r="DE7" s="70"/>
      <c r="DF7" s="70"/>
      <c r="DG7" s="70"/>
      <c r="DH7" s="70"/>
      <c r="DI7" s="70"/>
      <c r="DJ7" s="70"/>
      <c r="DK7" s="70"/>
      <c r="DL7" s="70"/>
      <c r="DM7" s="70"/>
      <c r="DN7" s="70"/>
      <c r="DO7" s="70"/>
      <c r="DP7" s="70"/>
      <c r="DQ7" s="70"/>
      <c r="DR7" s="70"/>
      <c r="DS7" s="70"/>
      <c r="DT7" s="70"/>
      <c r="DU7" s="70"/>
      <c r="DV7" s="70"/>
      <c r="DW7" s="70"/>
      <c r="DX7" s="70"/>
      <c r="DY7" s="70"/>
      <c r="DZ7" s="70"/>
      <c r="EA7" s="70"/>
      <c r="EB7" s="70"/>
      <c r="EC7" s="70"/>
      <c r="ED7" s="70"/>
      <c r="EE7" s="70"/>
      <c r="EF7" s="70"/>
      <c r="EG7" s="70"/>
      <c r="EH7" s="70"/>
      <c r="EI7" s="70"/>
      <c r="EJ7" s="70"/>
      <c r="EK7" s="70"/>
      <c r="EL7" s="70"/>
      <c r="EM7" s="70"/>
      <c r="EN7" s="70"/>
      <c r="EO7" s="70"/>
      <c r="EP7" s="70"/>
      <c r="EQ7" s="70"/>
      <c r="ER7" s="70"/>
      <c r="ES7" s="70"/>
      <c r="ET7" s="70"/>
      <c r="EU7" s="70"/>
      <c r="EV7" s="70"/>
      <c r="EW7" s="70"/>
      <c r="EX7" s="70"/>
      <c r="EY7" s="70"/>
      <c r="EZ7" s="70"/>
      <c r="FA7" s="70"/>
      <c r="FB7" s="70"/>
      <c r="FC7" s="70"/>
      <c r="FD7" s="70"/>
      <c r="FE7" s="70"/>
      <c r="FF7" s="70"/>
      <c r="FG7" s="70"/>
      <c r="FH7" s="70"/>
      <c r="FI7" s="70"/>
      <c r="FJ7" s="70"/>
      <c r="FK7" s="70"/>
      <c r="FL7" s="70"/>
      <c r="FM7" s="70"/>
      <c r="FN7" s="70"/>
      <c r="FO7" s="70"/>
      <c r="FP7" s="70"/>
      <c r="FQ7" s="70"/>
      <c r="FR7" s="70"/>
      <c r="FS7" s="70"/>
      <c r="FT7" s="70"/>
      <c r="FU7" s="70"/>
      <c r="FV7" s="70"/>
      <c r="FW7" s="70"/>
      <c r="FX7" s="70"/>
      <c r="FY7" s="70"/>
      <c r="FZ7" s="70"/>
      <c r="GA7" s="70"/>
      <c r="GB7" s="70"/>
      <c r="GC7" s="70"/>
      <c r="GD7" s="70"/>
      <c r="GE7" s="70"/>
      <c r="GF7" s="70"/>
      <c r="GG7" s="70"/>
      <c r="GH7" s="70"/>
      <c r="GI7" s="70"/>
      <c r="GJ7" s="70"/>
      <c r="GK7" s="70"/>
      <c r="GL7" s="70"/>
      <c r="GM7" s="70"/>
      <c r="GN7" s="70"/>
      <c r="GO7" s="70"/>
      <c r="GP7" s="70"/>
      <c r="GQ7" s="70"/>
      <c r="GR7" s="70"/>
      <c r="GS7" s="70"/>
      <c r="GT7" s="70"/>
      <c r="GU7" s="70"/>
      <c r="GV7" s="70"/>
      <c r="GW7" s="70"/>
      <c r="GX7" s="70"/>
      <c r="GY7" s="70"/>
      <c r="GZ7" s="70"/>
      <c r="HA7" s="70"/>
      <c r="HB7" s="70"/>
      <c r="HC7" s="70"/>
      <c r="HD7" s="70"/>
      <c r="HE7" s="70"/>
      <c r="HF7" s="70"/>
      <c r="HG7" s="70"/>
      <c r="HH7" s="70"/>
      <c r="HI7" s="70"/>
      <c r="HJ7" s="70"/>
      <c r="HK7" s="70"/>
      <c r="HL7" s="70"/>
      <c r="HM7" s="70"/>
      <c r="HN7" s="70"/>
      <c r="HO7" s="70"/>
      <c r="HP7" s="70"/>
      <c r="HQ7" s="70"/>
      <c r="HR7" s="70"/>
      <c r="HS7" s="70"/>
      <c r="HT7" s="70"/>
      <c r="HU7" s="70"/>
      <c r="HV7" s="70"/>
      <c r="HW7" s="70"/>
      <c r="HX7" s="70"/>
      <c r="HY7" s="70"/>
      <c r="HZ7" s="70"/>
      <c r="IA7" s="70"/>
      <c r="IB7" s="70"/>
      <c r="IC7" s="70"/>
      <c r="ID7" s="70"/>
      <c r="IE7" s="70"/>
      <c r="IF7" s="70"/>
      <c r="IG7" s="70"/>
      <c r="IH7" s="70"/>
      <c r="II7" s="70"/>
      <c r="IJ7" s="70"/>
      <c r="IK7" s="70"/>
      <c r="IL7" s="70"/>
      <c r="IM7" s="70"/>
      <c r="IN7" s="70"/>
      <c r="IO7" s="70"/>
      <c r="IP7" s="70"/>
      <c r="IQ7" s="70"/>
      <c r="IR7" s="70"/>
      <c r="IS7" s="70"/>
      <c r="IT7" s="70"/>
      <c r="IU7" s="70"/>
      <c r="IV7" s="70"/>
      <c r="IW7" s="70"/>
      <c r="IX7" s="70"/>
      <c r="IY7" s="70"/>
      <c r="IZ7" s="70"/>
      <c r="JA7" s="70"/>
      <c r="JB7" s="70"/>
      <c r="JC7" s="70"/>
      <c r="JD7" s="70"/>
      <c r="JE7" s="70"/>
      <c r="JF7" s="70"/>
    </row>
    <row r="8" spans="1:266" ht="15" customHeight="1" x14ac:dyDescent="0.2">
      <c r="A8" s="199" t="s">
        <v>1</v>
      </c>
      <c r="B8" s="88"/>
      <c r="C8" s="200"/>
      <c r="D8" s="201"/>
      <c r="E8" s="197"/>
      <c r="F8" s="225"/>
      <c r="G8" s="83"/>
      <c r="H8" s="206"/>
      <c r="I8" s="207"/>
      <c r="J8" s="207"/>
      <c r="K8" s="207"/>
      <c r="L8" s="207"/>
      <c r="M8" s="207"/>
      <c r="N8" s="207"/>
      <c r="O8" s="207"/>
      <c r="P8" s="207"/>
      <c r="Q8" s="207"/>
      <c r="R8" s="207"/>
      <c r="S8" s="260"/>
      <c r="T8" s="261"/>
      <c r="U8" s="261"/>
      <c r="V8" s="262"/>
    </row>
    <row r="9" spans="1:266" ht="12.75" x14ac:dyDescent="0.2">
      <c r="A9" s="131">
        <v>1.1000000000000001</v>
      </c>
      <c r="B9" s="129" t="s">
        <v>146</v>
      </c>
      <c r="C9" s="124"/>
      <c r="D9" s="84"/>
      <c r="E9" s="85"/>
      <c r="F9" s="226">
        <f>D9*E9</f>
        <v>0</v>
      </c>
      <c r="H9" s="211">
        <f>SUMIF(January[Budget Line:],'3a. BudgetvsExpenditures'!B9,January[Amount:])</f>
        <v>0</v>
      </c>
      <c r="I9" s="208">
        <f>SUMIF(February[Budget Line:],'3a. BudgetvsExpenditures'!B9,February[Amount:])</f>
        <v>0</v>
      </c>
      <c r="J9" s="208">
        <f>SUMIF(March[Budget Line:],'3a. BudgetvsExpenditures'!B9,March[Amount:])</f>
        <v>0</v>
      </c>
      <c r="K9" s="208">
        <f>SUMIF(April[Budget Line:],'3a. BudgetvsExpenditures'!B9,April[Amount:])</f>
        <v>0</v>
      </c>
      <c r="L9" s="208">
        <f>SUMIF(May[Budget Line:],'3a. BudgetvsExpenditures'!B9,May[Amount:])</f>
        <v>0</v>
      </c>
      <c r="M9" s="208">
        <f>SUMIF(June[Budget Line:],'3a. BudgetvsExpenditures'!B9,June[Amount:])</f>
        <v>0</v>
      </c>
      <c r="N9" s="208">
        <f>SUMIF(July[Budget Line:],'3a. BudgetvsExpenditures'!B9,July[Amount:])</f>
        <v>0</v>
      </c>
      <c r="O9" s="208">
        <f>SUMIF(August[Budget Line:],'3a. BudgetvsExpenditures'!B9,August[Amount:])</f>
        <v>0</v>
      </c>
      <c r="P9" s="208">
        <f>SUMIF(September[Budget Line:],'3a. BudgetvsExpenditures'!B9,September[Amount:])</f>
        <v>0</v>
      </c>
      <c r="Q9" s="208">
        <f>SUMIF(October[Budget Line:],'3a. BudgetvsExpenditures'!B9,October[Amount:])</f>
        <v>0</v>
      </c>
      <c r="R9" s="208">
        <f>SUMIF(November[Budget Line:],'3a. BudgetvsExpenditures'!B9,November[Amount:])</f>
        <v>0</v>
      </c>
      <c r="S9" s="216">
        <f>SUMIF(December[Budget Line:],'3a. BudgetvsExpenditures'!B9,December[Amount:])</f>
        <v>0</v>
      </c>
      <c r="T9" s="221">
        <f>SUM(H9:S9)</f>
        <v>0</v>
      </c>
      <c r="U9" s="221">
        <f>F9-T9</f>
        <v>0</v>
      </c>
      <c r="V9" s="250">
        <f>IFERROR(T9/F9,0)</f>
        <v>0</v>
      </c>
    </row>
    <row r="10" spans="1:266" ht="12.75" x14ac:dyDescent="0.2">
      <c r="A10" s="131"/>
      <c r="B10" s="129"/>
      <c r="C10" s="124"/>
      <c r="D10" s="84"/>
      <c r="E10" s="85"/>
      <c r="F10" s="226">
        <f t="shared" ref="F10:F11" si="0">D10*E10</f>
        <v>0</v>
      </c>
      <c r="H10" s="211">
        <f>SUMIF(January[Budget Line:],'3a. BudgetvsExpenditures'!B10,January[Amount:])</f>
        <v>0</v>
      </c>
      <c r="I10" s="208">
        <f>SUMIF(February[Budget Line:],'3a. BudgetvsExpenditures'!B10,February[Amount:])</f>
        <v>0</v>
      </c>
      <c r="J10" s="208">
        <f>SUMIF(March[Budget Line:],'3a. BudgetvsExpenditures'!B10,March[Amount:])</f>
        <v>0</v>
      </c>
      <c r="K10" s="208">
        <f>SUMIF(April[Budget Line:],'3a. BudgetvsExpenditures'!B10,April[Amount:])</f>
        <v>0</v>
      </c>
      <c r="L10" s="208">
        <f>SUMIF(May[Budget Line:],'3a. BudgetvsExpenditures'!B10,May[Amount:])</f>
        <v>0</v>
      </c>
      <c r="M10" s="208">
        <f>SUMIF(June[Budget Line:],'3a. BudgetvsExpenditures'!B10,June[Amount:])</f>
        <v>0</v>
      </c>
      <c r="N10" s="208">
        <f>SUMIF(July[Budget Line:],'3a. BudgetvsExpenditures'!B10,July[Amount:])</f>
        <v>0</v>
      </c>
      <c r="O10" s="208">
        <f>SUMIF(August[Budget Line:],'3a. BudgetvsExpenditures'!B10,August[Amount:])</f>
        <v>0</v>
      </c>
      <c r="P10" s="208">
        <f>SUMIF(September[Budget Line:],'3a. BudgetvsExpenditures'!B10,September[Amount:])</f>
        <v>0</v>
      </c>
      <c r="Q10" s="208">
        <f>SUMIF(October[Budget Line:],'3a. BudgetvsExpenditures'!B10,October[Amount:])</f>
        <v>0</v>
      </c>
      <c r="R10" s="208">
        <f>SUMIF(November[Budget Line:],'3a. BudgetvsExpenditures'!B10,November[Amount:])</f>
        <v>0</v>
      </c>
      <c r="S10" s="216">
        <f>SUMIF(December[Budget Line:],'3a. BudgetvsExpenditures'!B10,December[Amount:])</f>
        <v>0</v>
      </c>
      <c r="T10" s="221">
        <f t="shared" ref="T10:T12" si="1">SUM(H10:S10)</f>
        <v>0</v>
      </c>
      <c r="U10" s="221">
        <f t="shared" ref="U10:U12" si="2">F10-T10</f>
        <v>0</v>
      </c>
      <c r="V10" s="250">
        <f t="shared" ref="V10:V12" si="3">IFERROR(T10/F10,0)</f>
        <v>0</v>
      </c>
    </row>
    <row r="11" spans="1:266" ht="12.75" x14ac:dyDescent="0.2">
      <c r="A11" s="131"/>
      <c r="B11" s="129"/>
      <c r="C11" s="124"/>
      <c r="D11" s="84"/>
      <c r="E11" s="85"/>
      <c r="F11" s="226">
        <f t="shared" si="0"/>
        <v>0</v>
      </c>
      <c r="H11" s="211">
        <f>SUMIF(January[Budget Line:],'3a. BudgetvsExpenditures'!B11,January[Amount:])</f>
        <v>0</v>
      </c>
      <c r="I11" s="208">
        <f>SUMIF(February[Budget Line:],'3a. BudgetvsExpenditures'!B11,February[Amount:])</f>
        <v>0</v>
      </c>
      <c r="J11" s="208">
        <f>SUMIF(March[Budget Line:],'3a. BudgetvsExpenditures'!B11,March[Amount:])</f>
        <v>0</v>
      </c>
      <c r="K11" s="208">
        <f>SUMIF(April[Budget Line:],'3a. BudgetvsExpenditures'!B11,April[Amount:])</f>
        <v>0</v>
      </c>
      <c r="L11" s="208">
        <f>SUMIF(May[Budget Line:],'3a. BudgetvsExpenditures'!B11,May[Amount:])</f>
        <v>0</v>
      </c>
      <c r="M11" s="208">
        <f>SUMIF(June[Budget Line:],'3a. BudgetvsExpenditures'!B11,June[Amount:])</f>
        <v>0</v>
      </c>
      <c r="N11" s="208">
        <f>SUMIF(July[Budget Line:],'3a. BudgetvsExpenditures'!B11,July[Amount:])</f>
        <v>0</v>
      </c>
      <c r="O11" s="208">
        <f>SUMIF(August[Budget Line:],'3a. BudgetvsExpenditures'!B11,August[Amount:])</f>
        <v>0</v>
      </c>
      <c r="P11" s="208">
        <f>SUMIF(September[Budget Line:],'3a. BudgetvsExpenditures'!B11,September[Amount:])</f>
        <v>0</v>
      </c>
      <c r="Q11" s="208">
        <f>SUMIF(October[Budget Line:],'3a. BudgetvsExpenditures'!B11,October[Amount:])</f>
        <v>0</v>
      </c>
      <c r="R11" s="208">
        <f>SUMIF(November[Budget Line:],'3a. BudgetvsExpenditures'!B11,November[Amount:])</f>
        <v>0</v>
      </c>
      <c r="S11" s="216">
        <f>SUMIF(December[Budget Line:],'3a. BudgetvsExpenditures'!B11,December[Amount:])</f>
        <v>0</v>
      </c>
      <c r="T11" s="221">
        <f t="shared" si="1"/>
        <v>0</v>
      </c>
      <c r="U11" s="221">
        <f t="shared" si="2"/>
        <v>0</v>
      </c>
      <c r="V11" s="250">
        <f t="shared" si="3"/>
        <v>0</v>
      </c>
    </row>
    <row r="12" spans="1:266" ht="12.75" x14ac:dyDescent="0.2">
      <c r="A12" s="131"/>
      <c r="B12" s="129"/>
      <c r="C12" s="125"/>
      <c r="D12" s="88"/>
      <c r="E12" s="87"/>
      <c r="F12" s="226">
        <f>D12*E12</f>
        <v>0</v>
      </c>
      <c r="H12" s="211">
        <f>SUMIF(January[Budget Line:],'3a. BudgetvsExpenditures'!B12,January[Amount:])</f>
        <v>0</v>
      </c>
      <c r="I12" s="208">
        <f>SUMIF(February[Budget Line:],'3a. BudgetvsExpenditures'!B12,February[Amount:])</f>
        <v>0</v>
      </c>
      <c r="J12" s="208">
        <f>SUMIF(March[Budget Line:],'3a. BudgetvsExpenditures'!B12,March[Amount:])</f>
        <v>0</v>
      </c>
      <c r="K12" s="208">
        <f>SUMIF(April[Budget Line:],'3a. BudgetvsExpenditures'!B12,April[Amount:])</f>
        <v>0</v>
      </c>
      <c r="L12" s="208">
        <f>SUMIF(May[Budget Line:],'3a. BudgetvsExpenditures'!B12,May[Amount:])</f>
        <v>0</v>
      </c>
      <c r="M12" s="208">
        <f>SUMIF(June[Budget Line:],'3a. BudgetvsExpenditures'!B12,June[Amount:])</f>
        <v>0</v>
      </c>
      <c r="N12" s="208">
        <f>SUMIF(July[Budget Line:],'3a. BudgetvsExpenditures'!B12,July[Amount:])</f>
        <v>0</v>
      </c>
      <c r="O12" s="208">
        <f>SUMIF(August[Budget Line:],'3a. BudgetvsExpenditures'!B12,August[Amount:])</f>
        <v>0</v>
      </c>
      <c r="P12" s="208">
        <f>SUMIF(September[Budget Line:],'3a. BudgetvsExpenditures'!B12,September[Amount:])</f>
        <v>0</v>
      </c>
      <c r="Q12" s="208">
        <f>SUMIF(October[Budget Line:],'3a. BudgetvsExpenditures'!B12,October[Amount:])</f>
        <v>0</v>
      </c>
      <c r="R12" s="208">
        <f>SUMIF(November[Budget Line:],'3a. BudgetvsExpenditures'!B12,November[Amount:])</f>
        <v>0</v>
      </c>
      <c r="S12" s="216">
        <f>SUMIF(December[Budget Line:],'3a. BudgetvsExpenditures'!B12,December[Amount:])</f>
        <v>0</v>
      </c>
      <c r="T12" s="221">
        <f t="shared" si="1"/>
        <v>0</v>
      </c>
      <c r="U12" s="221">
        <f t="shared" si="2"/>
        <v>0</v>
      </c>
      <c r="V12" s="250">
        <f t="shared" si="3"/>
        <v>0</v>
      </c>
    </row>
    <row r="13" spans="1:266" ht="15" customHeight="1" x14ac:dyDescent="0.2">
      <c r="A13" s="204" t="s">
        <v>54</v>
      </c>
      <c r="B13" s="127"/>
      <c r="C13" s="126"/>
      <c r="D13" s="89"/>
      <c r="E13" s="90"/>
      <c r="F13" s="227">
        <f>SUM(F9:F12)</f>
        <v>0</v>
      </c>
      <c r="G13" s="205"/>
      <c r="H13" s="212">
        <f t="shared" ref="H13:T13" si="4">SUM(H9:H12)</f>
        <v>0</v>
      </c>
      <c r="I13" s="209">
        <f t="shared" si="4"/>
        <v>0</v>
      </c>
      <c r="J13" s="209">
        <f t="shared" si="4"/>
        <v>0</v>
      </c>
      <c r="K13" s="209">
        <f t="shared" si="4"/>
        <v>0</v>
      </c>
      <c r="L13" s="209">
        <f t="shared" si="4"/>
        <v>0</v>
      </c>
      <c r="M13" s="209">
        <f t="shared" si="4"/>
        <v>0</v>
      </c>
      <c r="N13" s="209">
        <f t="shared" si="4"/>
        <v>0</v>
      </c>
      <c r="O13" s="209">
        <f t="shared" si="4"/>
        <v>0</v>
      </c>
      <c r="P13" s="209">
        <f t="shared" si="4"/>
        <v>0</v>
      </c>
      <c r="Q13" s="209">
        <f t="shared" si="4"/>
        <v>0</v>
      </c>
      <c r="R13" s="209">
        <f t="shared" si="4"/>
        <v>0</v>
      </c>
      <c r="S13" s="217">
        <f t="shared" si="4"/>
        <v>0</v>
      </c>
      <c r="T13" s="222">
        <f t="shared" si="4"/>
        <v>0</v>
      </c>
      <c r="U13" s="222">
        <f t="shared" ref="U12:U13" si="5">F13-T13</f>
        <v>0</v>
      </c>
      <c r="V13" s="251"/>
    </row>
    <row r="14" spans="1:266" ht="15" customHeight="1" x14ac:dyDescent="0.2">
      <c r="A14" s="199" t="s">
        <v>2</v>
      </c>
      <c r="B14" s="88"/>
      <c r="C14" s="202"/>
      <c r="D14" s="203"/>
      <c r="E14" s="198"/>
      <c r="F14" s="226"/>
      <c r="G14" s="83"/>
      <c r="H14" s="213"/>
      <c r="I14" s="210"/>
      <c r="J14" s="210"/>
      <c r="K14" s="210"/>
      <c r="L14" s="210"/>
      <c r="M14" s="210"/>
      <c r="N14" s="210"/>
      <c r="O14" s="210"/>
      <c r="P14" s="210"/>
      <c r="Q14" s="210"/>
      <c r="R14" s="210"/>
      <c r="S14" s="218"/>
      <c r="T14" s="220"/>
      <c r="U14" s="220"/>
      <c r="V14" s="249"/>
    </row>
    <row r="15" spans="1:266" ht="15" customHeight="1" x14ac:dyDescent="0.2">
      <c r="A15" s="441"/>
      <c r="B15" s="129"/>
      <c r="C15" s="202"/>
      <c r="D15" s="203"/>
      <c r="E15" s="198"/>
      <c r="F15" s="226">
        <f t="shared" ref="F15:F17" si="6">D15*E15</f>
        <v>0</v>
      </c>
      <c r="G15" s="83"/>
      <c r="H15" s="211">
        <f>SUMIF(January[Budget Line:],'3a. BudgetvsExpenditures'!B15,January[Amount:])</f>
        <v>0</v>
      </c>
      <c r="I15" s="208">
        <f>SUMIF(February[Budget Line:],'3a. BudgetvsExpenditures'!B15,February[Amount:])</f>
        <v>0</v>
      </c>
      <c r="J15" s="208">
        <f>SUMIF(March[Budget Line:],'3a. BudgetvsExpenditures'!B15,March[Amount:])</f>
        <v>0</v>
      </c>
      <c r="K15" s="208">
        <f>SUMIF(April[Budget Line:],'3a. BudgetvsExpenditures'!B15,April[Amount:])</f>
        <v>0</v>
      </c>
      <c r="L15" s="208">
        <f>SUMIF(May[Budget Line:],'3a. BudgetvsExpenditures'!B15,May[Amount:])</f>
        <v>0</v>
      </c>
      <c r="M15" s="208">
        <f>SUMIF(June[Budget Line:],'3a. BudgetvsExpenditures'!B15,June[Amount:])</f>
        <v>0</v>
      </c>
      <c r="N15" s="208">
        <f>SUMIF(July[Budget Line:],'3a. BudgetvsExpenditures'!B15,July[Amount:])</f>
        <v>0</v>
      </c>
      <c r="O15" s="208">
        <f>SUMIF(August[Budget Line:],'3a. BudgetvsExpenditures'!B15,August[Amount:])</f>
        <v>0</v>
      </c>
      <c r="P15" s="208">
        <f>SUMIF(September[Budget Line:],'3a. BudgetvsExpenditures'!B15,September[Amount:])</f>
        <v>0</v>
      </c>
      <c r="Q15" s="208">
        <f>SUMIF(October[Budget Line:],'3a. BudgetvsExpenditures'!B15,October[Amount:])</f>
        <v>0</v>
      </c>
      <c r="R15" s="208">
        <f>SUMIF(November[Budget Line:],'3a. BudgetvsExpenditures'!B15,November[Amount:])</f>
        <v>0</v>
      </c>
      <c r="S15" s="216">
        <f>SUMIF(December[Budget Line:],'3a. BudgetvsExpenditures'!B15,December[Amount:])</f>
        <v>0</v>
      </c>
      <c r="T15" s="221">
        <f t="shared" ref="T15:T17" si="7">SUM(H15:S15)</f>
        <v>0</v>
      </c>
      <c r="U15" s="221">
        <f t="shared" ref="U15:U17" si="8">F15-T15</f>
        <v>0</v>
      </c>
      <c r="V15" s="250">
        <f t="shared" ref="V15:V17" si="9">IFERROR(T15/F15,0)</f>
        <v>0</v>
      </c>
    </row>
    <row r="16" spans="1:266" ht="15" customHeight="1" x14ac:dyDescent="0.2">
      <c r="A16" s="441"/>
      <c r="B16" s="129"/>
      <c r="C16" s="202"/>
      <c r="D16" s="203"/>
      <c r="E16" s="198"/>
      <c r="F16" s="226">
        <f t="shared" si="6"/>
        <v>0</v>
      </c>
      <c r="G16" s="83"/>
      <c r="H16" s="211">
        <f>SUMIF(January[Budget Line:],'3a. BudgetvsExpenditures'!B16,January[Amount:])</f>
        <v>0</v>
      </c>
      <c r="I16" s="208">
        <f>SUMIF(February[Budget Line:],'3a. BudgetvsExpenditures'!B16,February[Amount:])</f>
        <v>0</v>
      </c>
      <c r="J16" s="208">
        <f>SUMIF(March[Budget Line:],'3a. BudgetvsExpenditures'!B16,March[Amount:])</f>
        <v>0</v>
      </c>
      <c r="K16" s="208">
        <f>SUMIF(April[Budget Line:],'3a. BudgetvsExpenditures'!B16,April[Amount:])</f>
        <v>0</v>
      </c>
      <c r="L16" s="208">
        <f>SUMIF(May[Budget Line:],'3a. BudgetvsExpenditures'!B16,May[Amount:])</f>
        <v>0</v>
      </c>
      <c r="M16" s="208">
        <f>SUMIF(June[Budget Line:],'3a. BudgetvsExpenditures'!B16,June[Amount:])</f>
        <v>0</v>
      </c>
      <c r="N16" s="208">
        <f>SUMIF(July[Budget Line:],'3a. BudgetvsExpenditures'!B16,July[Amount:])</f>
        <v>0</v>
      </c>
      <c r="O16" s="208">
        <f>SUMIF(August[Budget Line:],'3a. BudgetvsExpenditures'!B16,August[Amount:])</f>
        <v>0</v>
      </c>
      <c r="P16" s="208">
        <f>SUMIF(September[Budget Line:],'3a. BudgetvsExpenditures'!B16,September[Amount:])</f>
        <v>0</v>
      </c>
      <c r="Q16" s="208">
        <f>SUMIF(October[Budget Line:],'3a. BudgetvsExpenditures'!B16,October[Amount:])</f>
        <v>0</v>
      </c>
      <c r="R16" s="208">
        <f>SUMIF(November[Budget Line:],'3a. BudgetvsExpenditures'!B16,November[Amount:])</f>
        <v>0</v>
      </c>
      <c r="S16" s="216">
        <f>SUMIF(December[Budget Line:],'3a. BudgetvsExpenditures'!B16,December[Amount:])</f>
        <v>0</v>
      </c>
      <c r="T16" s="221">
        <f t="shared" si="7"/>
        <v>0</v>
      </c>
      <c r="U16" s="221">
        <f t="shared" si="8"/>
        <v>0</v>
      </c>
      <c r="V16" s="250">
        <f t="shared" si="9"/>
        <v>0</v>
      </c>
    </row>
    <row r="17" spans="1:22" ht="15" customHeight="1" x14ac:dyDescent="0.2">
      <c r="A17" s="441"/>
      <c r="B17" s="129"/>
      <c r="C17" s="202"/>
      <c r="D17" s="203"/>
      <c r="E17" s="198"/>
      <c r="F17" s="226">
        <f t="shared" si="6"/>
        <v>0</v>
      </c>
      <c r="G17" s="83"/>
      <c r="H17" s="211">
        <f>SUMIF(January[Budget Line:],'3a. BudgetvsExpenditures'!B17,January[Amount:])</f>
        <v>0</v>
      </c>
      <c r="I17" s="208">
        <f>SUMIF(February[Budget Line:],'3a. BudgetvsExpenditures'!B17,February[Amount:])</f>
        <v>0</v>
      </c>
      <c r="J17" s="208">
        <f>SUMIF(March[Budget Line:],'3a. BudgetvsExpenditures'!B17,March[Amount:])</f>
        <v>0</v>
      </c>
      <c r="K17" s="208">
        <f>SUMIF(April[Budget Line:],'3a. BudgetvsExpenditures'!B17,April[Amount:])</f>
        <v>0</v>
      </c>
      <c r="L17" s="208">
        <f>SUMIF(May[Budget Line:],'3a. BudgetvsExpenditures'!B17,May[Amount:])</f>
        <v>0</v>
      </c>
      <c r="M17" s="208">
        <f>SUMIF(June[Budget Line:],'3a. BudgetvsExpenditures'!B17,June[Amount:])</f>
        <v>0</v>
      </c>
      <c r="N17" s="208">
        <f>SUMIF(July[Budget Line:],'3a. BudgetvsExpenditures'!B17,July[Amount:])</f>
        <v>0</v>
      </c>
      <c r="O17" s="208">
        <f>SUMIF(August[Budget Line:],'3a. BudgetvsExpenditures'!B17,August[Amount:])</f>
        <v>0</v>
      </c>
      <c r="P17" s="208">
        <f>SUMIF(September[Budget Line:],'3a. BudgetvsExpenditures'!B17,September[Amount:])</f>
        <v>0</v>
      </c>
      <c r="Q17" s="208">
        <f>SUMIF(October[Budget Line:],'3a. BudgetvsExpenditures'!B17,October[Amount:])</f>
        <v>0</v>
      </c>
      <c r="R17" s="208">
        <f>SUMIF(November[Budget Line:],'3a. BudgetvsExpenditures'!B17,November[Amount:])</f>
        <v>0</v>
      </c>
      <c r="S17" s="216">
        <f>SUMIF(December[Budget Line:],'3a. BudgetvsExpenditures'!B17,December[Amount:])</f>
        <v>0</v>
      </c>
      <c r="T17" s="221">
        <f t="shared" si="7"/>
        <v>0</v>
      </c>
      <c r="U17" s="221">
        <f t="shared" si="8"/>
        <v>0</v>
      </c>
      <c r="V17" s="250">
        <f t="shared" si="9"/>
        <v>0</v>
      </c>
    </row>
    <row r="18" spans="1:22" ht="12.75" x14ac:dyDescent="0.2">
      <c r="A18" s="131"/>
      <c r="B18" s="129"/>
      <c r="C18" s="125"/>
      <c r="D18" s="88"/>
      <c r="E18" s="87"/>
      <c r="F18" s="226">
        <f>D18*E18</f>
        <v>0</v>
      </c>
      <c r="H18" s="211">
        <f>SUMIF(January[Budget Line:],'3a. BudgetvsExpenditures'!B18,January[Amount:])</f>
        <v>0</v>
      </c>
      <c r="I18" s="208">
        <f>SUMIF(February[Budget Line:],'3a. BudgetvsExpenditures'!B18,February[Amount:])</f>
        <v>0</v>
      </c>
      <c r="J18" s="208">
        <f>SUMIF(March[Budget Line:],'3a. BudgetvsExpenditures'!B18,March[Amount:])</f>
        <v>0</v>
      </c>
      <c r="K18" s="208">
        <f>SUMIF(April[Budget Line:],'3a. BudgetvsExpenditures'!B18,April[Amount:])</f>
        <v>0</v>
      </c>
      <c r="L18" s="208">
        <f>SUMIF(May[Budget Line:],'3a. BudgetvsExpenditures'!B18,May[Amount:])</f>
        <v>0</v>
      </c>
      <c r="M18" s="208">
        <f>SUMIF(June[Budget Line:],'3a. BudgetvsExpenditures'!B18,June[Amount:])</f>
        <v>0</v>
      </c>
      <c r="N18" s="208">
        <f>SUMIF(July[Budget Line:],'3a. BudgetvsExpenditures'!B18,July[Amount:])</f>
        <v>0</v>
      </c>
      <c r="O18" s="208">
        <f>SUMIF(August[Budget Line:],'3a. BudgetvsExpenditures'!B18,August[Amount:])</f>
        <v>0</v>
      </c>
      <c r="P18" s="208">
        <f>SUMIF(September[Budget Line:],'3a. BudgetvsExpenditures'!B18,September[Amount:])</f>
        <v>0</v>
      </c>
      <c r="Q18" s="208">
        <f>SUMIF(October[Budget Line:],'3a. BudgetvsExpenditures'!B18,October[Amount:])</f>
        <v>0</v>
      </c>
      <c r="R18" s="208">
        <f>SUMIF(November[Budget Line:],'3a. BudgetvsExpenditures'!B18,November[Amount:])</f>
        <v>0</v>
      </c>
      <c r="S18" s="216">
        <f>SUMIF(December[Budget Line:],'3a. BudgetvsExpenditures'!B18,December[Amount:])</f>
        <v>0</v>
      </c>
      <c r="T18" s="221">
        <f>SUM(H18:S18)</f>
        <v>0</v>
      </c>
      <c r="U18" s="221">
        <f t="shared" ref="U18" si="10">F18-T18</f>
        <v>0</v>
      </c>
      <c r="V18" s="250">
        <f t="shared" ref="V18" si="11">IFERROR(T18/F18,0)</f>
        <v>0</v>
      </c>
    </row>
    <row r="19" spans="1:22" ht="15" customHeight="1" x14ac:dyDescent="0.2">
      <c r="A19" s="204" t="s">
        <v>55</v>
      </c>
      <c r="B19" s="127"/>
      <c r="C19" s="126"/>
      <c r="D19" s="89"/>
      <c r="E19" s="90"/>
      <c r="F19" s="227">
        <f>SUM(F15:F18)</f>
        <v>0</v>
      </c>
      <c r="G19" s="205"/>
      <c r="H19" s="212">
        <f>SUM(H15:H18)</f>
        <v>0</v>
      </c>
      <c r="I19" s="209">
        <f>SUM(I15:I18)</f>
        <v>0</v>
      </c>
      <c r="J19" s="209">
        <f t="shared" ref="J19:S19" si="12">SUM(J15:J18)</f>
        <v>0</v>
      </c>
      <c r="K19" s="209">
        <f t="shared" si="12"/>
        <v>0</v>
      </c>
      <c r="L19" s="209">
        <f t="shared" si="12"/>
        <v>0</v>
      </c>
      <c r="M19" s="209">
        <f t="shared" si="12"/>
        <v>0</v>
      </c>
      <c r="N19" s="209">
        <f t="shared" si="12"/>
        <v>0</v>
      </c>
      <c r="O19" s="209">
        <f t="shared" si="12"/>
        <v>0</v>
      </c>
      <c r="P19" s="209">
        <f t="shared" si="12"/>
        <v>0</v>
      </c>
      <c r="Q19" s="209">
        <f t="shared" si="12"/>
        <v>0</v>
      </c>
      <c r="R19" s="209">
        <f t="shared" si="12"/>
        <v>0</v>
      </c>
      <c r="S19" s="209">
        <f t="shared" si="12"/>
        <v>0</v>
      </c>
      <c r="T19" s="222">
        <f>SUM(T15:T18)</f>
        <v>0</v>
      </c>
      <c r="U19" s="222">
        <f>SUM(U15:U18)</f>
        <v>0</v>
      </c>
      <c r="V19" s="251"/>
    </row>
    <row r="20" spans="1:22" ht="15" customHeight="1" x14ac:dyDescent="0.2">
      <c r="A20" s="199" t="s">
        <v>3</v>
      </c>
      <c r="B20" s="88"/>
      <c r="C20" s="202"/>
      <c r="D20" s="203"/>
      <c r="E20" s="198"/>
      <c r="F20" s="226"/>
      <c r="G20" s="83"/>
      <c r="H20" s="213"/>
      <c r="I20" s="210"/>
      <c r="J20" s="210"/>
      <c r="K20" s="210"/>
      <c r="L20" s="210"/>
      <c r="M20" s="210"/>
      <c r="N20" s="210"/>
      <c r="O20" s="210"/>
      <c r="P20" s="210"/>
      <c r="Q20" s="210"/>
      <c r="R20" s="210"/>
      <c r="S20" s="218"/>
      <c r="T20" s="220"/>
      <c r="U20" s="220"/>
      <c r="V20" s="249"/>
    </row>
    <row r="21" spans="1:22" ht="15" customHeight="1" x14ac:dyDescent="0.2">
      <c r="A21" s="441"/>
      <c r="B21" s="129"/>
      <c r="C21" s="202"/>
      <c r="D21" s="203"/>
      <c r="E21" s="198"/>
      <c r="F21" s="226">
        <f t="shared" ref="F21:F22" si="13">D21*E21</f>
        <v>0</v>
      </c>
      <c r="G21" s="83"/>
      <c r="H21" s="211">
        <f>SUMIF(January[Budget Line:],'3a. BudgetvsExpenditures'!B21,January[Amount:])</f>
        <v>0</v>
      </c>
      <c r="I21" s="208">
        <f>SUMIF(February[Budget Line:],'3a. BudgetvsExpenditures'!B21,February[Amount:])</f>
        <v>0</v>
      </c>
      <c r="J21" s="208">
        <f>SUMIF(March[Budget Line:],'3a. BudgetvsExpenditures'!B21,March[Amount:])</f>
        <v>0</v>
      </c>
      <c r="K21" s="208">
        <f>SUMIF(April[Budget Line:],'3a. BudgetvsExpenditures'!B21,April[Amount:])</f>
        <v>0</v>
      </c>
      <c r="L21" s="208">
        <f>SUMIF(May[Budget Line:],'3a. BudgetvsExpenditures'!B21,May[Amount:])</f>
        <v>0</v>
      </c>
      <c r="M21" s="208">
        <f>SUMIF(June[Budget Line:],'3a. BudgetvsExpenditures'!B21,June[Amount:])</f>
        <v>0</v>
      </c>
      <c r="N21" s="208">
        <f>SUMIF(July[Budget Line:],'3a. BudgetvsExpenditures'!B21,July[Amount:])</f>
        <v>0</v>
      </c>
      <c r="O21" s="208">
        <f>SUMIF(August[Budget Line:],'3a. BudgetvsExpenditures'!B21,August[Amount:])</f>
        <v>0</v>
      </c>
      <c r="P21" s="208">
        <f>SUMIF(September[Budget Line:],'3a. BudgetvsExpenditures'!B21,September[Amount:])</f>
        <v>0</v>
      </c>
      <c r="Q21" s="208">
        <f>SUMIF(October[Budget Line:],'3a. BudgetvsExpenditures'!B21,October[Amount:])</f>
        <v>0</v>
      </c>
      <c r="R21" s="208">
        <f>SUMIF(November[Budget Line:],'3a. BudgetvsExpenditures'!B21,November[Amount:])</f>
        <v>0</v>
      </c>
      <c r="S21" s="216">
        <f>SUMIF(December[Budget Line:],'3a. BudgetvsExpenditures'!B21,December[Amount:])</f>
        <v>0</v>
      </c>
      <c r="T21" s="221">
        <f t="shared" ref="T21:T22" si="14">SUM(H21:S21)</f>
        <v>0</v>
      </c>
      <c r="U21" s="221">
        <f t="shared" ref="U21:U22" si="15">F21-T21</f>
        <v>0</v>
      </c>
      <c r="V21" s="250">
        <f t="shared" ref="V21:V22" si="16">IFERROR(T21/F21,0)</f>
        <v>0</v>
      </c>
    </row>
    <row r="22" spans="1:22" ht="15" customHeight="1" x14ac:dyDescent="0.2">
      <c r="A22" s="441"/>
      <c r="B22" s="129"/>
      <c r="C22" s="202"/>
      <c r="D22" s="203"/>
      <c r="E22" s="198"/>
      <c r="F22" s="226">
        <f t="shared" si="13"/>
        <v>0</v>
      </c>
      <c r="G22" s="83"/>
      <c r="H22" s="211">
        <f>SUMIF(January[Budget Line:],'3a. BudgetvsExpenditures'!B22,January[Amount:])</f>
        <v>0</v>
      </c>
      <c r="I22" s="208">
        <f>SUMIF(February[Budget Line:],'3a. BudgetvsExpenditures'!B22,February[Amount:])</f>
        <v>0</v>
      </c>
      <c r="J22" s="208">
        <f>SUMIF(March[Budget Line:],'3a. BudgetvsExpenditures'!B22,March[Amount:])</f>
        <v>0</v>
      </c>
      <c r="K22" s="208">
        <f>SUMIF(April[Budget Line:],'3a. BudgetvsExpenditures'!B22,April[Amount:])</f>
        <v>0</v>
      </c>
      <c r="L22" s="208">
        <f>SUMIF(May[Budget Line:],'3a. BudgetvsExpenditures'!B22,May[Amount:])</f>
        <v>0</v>
      </c>
      <c r="M22" s="208">
        <f>SUMIF(June[Budget Line:],'3a. BudgetvsExpenditures'!B22,June[Amount:])</f>
        <v>0</v>
      </c>
      <c r="N22" s="208">
        <f>SUMIF(July[Budget Line:],'3a. BudgetvsExpenditures'!B22,July[Amount:])</f>
        <v>0</v>
      </c>
      <c r="O22" s="208">
        <f>SUMIF(August[Budget Line:],'3a. BudgetvsExpenditures'!B22,August[Amount:])</f>
        <v>0</v>
      </c>
      <c r="P22" s="208">
        <f>SUMIF(September[Budget Line:],'3a. BudgetvsExpenditures'!B22,September[Amount:])</f>
        <v>0</v>
      </c>
      <c r="Q22" s="208">
        <f>SUMIF(October[Budget Line:],'3a. BudgetvsExpenditures'!B22,October[Amount:])</f>
        <v>0</v>
      </c>
      <c r="R22" s="208">
        <f>SUMIF(November[Budget Line:],'3a. BudgetvsExpenditures'!B22,November[Amount:])</f>
        <v>0</v>
      </c>
      <c r="S22" s="216">
        <f>SUMIF(December[Budget Line:],'3a. BudgetvsExpenditures'!B22,December[Amount:])</f>
        <v>0</v>
      </c>
      <c r="T22" s="221">
        <f t="shared" si="14"/>
        <v>0</v>
      </c>
      <c r="U22" s="221">
        <f t="shared" si="15"/>
        <v>0</v>
      </c>
      <c r="V22" s="250">
        <f t="shared" si="16"/>
        <v>0</v>
      </c>
    </row>
    <row r="23" spans="1:22" ht="12.75" x14ac:dyDescent="0.2">
      <c r="A23" s="131"/>
      <c r="B23" s="129"/>
      <c r="C23" s="125"/>
      <c r="D23" s="88"/>
      <c r="E23" s="87"/>
      <c r="F23" s="226">
        <f>D23*E23</f>
        <v>0</v>
      </c>
      <c r="H23" s="211">
        <f>SUMIF(January[Budget Line:],'3a. BudgetvsExpenditures'!B23,January[Amount:])</f>
        <v>0</v>
      </c>
      <c r="I23" s="208">
        <f>SUMIF(February[Budget Line:],'3a. BudgetvsExpenditures'!B23,February[Amount:])</f>
        <v>0</v>
      </c>
      <c r="J23" s="208">
        <f>SUMIF(March[Budget Line:],'3a. BudgetvsExpenditures'!B23,March[Amount:])</f>
        <v>0</v>
      </c>
      <c r="K23" s="208">
        <f>SUMIF(April[Budget Line:],'3a. BudgetvsExpenditures'!B23,April[Amount:])</f>
        <v>0</v>
      </c>
      <c r="L23" s="208">
        <f>SUMIF(May[Budget Line:],'3a. BudgetvsExpenditures'!B23,May[Amount:])</f>
        <v>0</v>
      </c>
      <c r="M23" s="208">
        <f>SUMIF(June[Budget Line:],'3a. BudgetvsExpenditures'!B23,June[Amount:])</f>
        <v>0</v>
      </c>
      <c r="N23" s="208">
        <f>SUMIF(July[Budget Line:],'3a. BudgetvsExpenditures'!B23,July[Amount:])</f>
        <v>0</v>
      </c>
      <c r="O23" s="208">
        <f>SUMIF(August[Budget Line:],'3a. BudgetvsExpenditures'!B23,August[Amount:])</f>
        <v>0</v>
      </c>
      <c r="P23" s="208">
        <f>SUMIF(September[Budget Line:],'3a. BudgetvsExpenditures'!B23,September[Amount:])</f>
        <v>0</v>
      </c>
      <c r="Q23" s="208">
        <f>SUMIF(October[Budget Line:],'3a. BudgetvsExpenditures'!B23,October[Amount:])</f>
        <v>0</v>
      </c>
      <c r="R23" s="208">
        <f>SUMIF(November[Budget Line:],'3a. BudgetvsExpenditures'!B23,November[Amount:])</f>
        <v>0</v>
      </c>
      <c r="S23" s="216">
        <f>SUMIF(December[Budget Line:],'3a. BudgetvsExpenditures'!B23,December[Amount:])</f>
        <v>0</v>
      </c>
      <c r="T23" s="221">
        <f>SUM(H23:S23)</f>
        <v>0</v>
      </c>
      <c r="U23" s="221">
        <f t="shared" ref="U23" si="17">F23-T23</f>
        <v>0</v>
      </c>
      <c r="V23" s="250">
        <f t="shared" ref="V23" si="18">IFERROR(T23/F23,0)</f>
        <v>0</v>
      </c>
    </row>
    <row r="24" spans="1:22" ht="15" customHeight="1" x14ac:dyDescent="0.2">
      <c r="A24" s="204" t="s">
        <v>56</v>
      </c>
      <c r="B24" s="127"/>
      <c r="C24" s="126"/>
      <c r="D24" s="89"/>
      <c r="E24" s="90"/>
      <c r="F24" s="227">
        <f>SUM(F21:F23)</f>
        <v>0</v>
      </c>
      <c r="G24" s="205"/>
      <c r="H24" s="212">
        <f>SUM(H21:H23)</f>
        <v>0</v>
      </c>
      <c r="I24" s="209">
        <f>SUM(I21:I23)</f>
        <v>0</v>
      </c>
      <c r="J24" s="209">
        <f t="shared" ref="J24:S24" si="19">SUM(J21:J23)</f>
        <v>0</v>
      </c>
      <c r="K24" s="209">
        <f t="shared" si="19"/>
        <v>0</v>
      </c>
      <c r="L24" s="209">
        <f t="shared" si="19"/>
        <v>0</v>
      </c>
      <c r="M24" s="209">
        <f t="shared" si="19"/>
        <v>0</v>
      </c>
      <c r="N24" s="209">
        <f t="shared" si="19"/>
        <v>0</v>
      </c>
      <c r="O24" s="209">
        <f t="shared" si="19"/>
        <v>0</v>
      </c>
      <c r="P24" s="209">
        <f t="shared" si="19"/>
        <v>0</v>
      </c>
      <c r="Q24" s="209">
        <f t="shared" si="19"/>
        <v>0</v>
      </c>
      <c r="R24" s="209">
        <f t="shared" si="19"/>
        <v>0</v>
      </c>
      <c r="S24" s="209">
        <f t="shared" si="19"/>
        <v>0</v>
      </c>
      <c r="T24" s="222">
        <f>SUM(T21:T23)</f>
        <v>0</v>
      </c>
      <c r="U24" s="222">
        <f>SUM(U21:U23)</f>
        <v>0</v>
      </c>
      <c r="V24" s="251"/>
    </row>
    <row r="25" spans="1:22" ht="15" customHeight="1" x14ac:dyDescent="0.2">
      <c r="A25" s="199" t="s">
        <v>4</v>
      </c>
      <c r="B25" s="88"/>
      <c r="C25" s="202"/>
      <c r="D25" s="203"/>
      <c r="E25" s="198"/>
      <c r="F25" s="226"/>
      <c r="G25" s="83"/>
      <c r="H25" s="213"/>
      <c r="I25" s="210"/>
      <c r="J25" s="210"/>
      <c r="K25" s="210"/>
      <c r="L25" s="210"/>
      <c r="M25" s="210"/>
      <c r="N25" s="210"/>
      <c r="O25" s="210"/>
      <c r="P25" s="210"/>
      <c r="Q25" s="210"/>
      <c r="R25" s="210"/>
      <c r="S25" s="218"/>
      <c r="T25" s="220"/>
      <c r="U25" s="220"/>
      <c r="V25" s="249"/>
    </row>
    <row r="26" spans="1:22" ht="15" customHeight="1" x14ac:dyDescent="0.2">
      <c r="A26" s="441"/>
      <c r="B26" s="129"/>
      <c r="C26" s="202"/>
      <c r="D26" s="203"/>
      <c r="E26" s="198"/>
      <c r="F26" s="226">
        <f t="shared" ref="F26:F28" si="20">D26*E26</f>
        <v>0</v>
      </c>
      <c r="G26" s="83"/>
      <c r="H26" s="211">
        <f>SUMIF(January[Budget Line:],'3a. BudgetvsExpenditures'!B26,January[Amount:])</f>
        <v>0</v>
      </c>
      <c r="I26" s="208">
        <f>SUMIF(February[Budget Line:],'3a. BudgetvsExpenditures'!B26,February[Amount:])</f>
        <v>0</v>
      </c>
      <c r="J26" s="208">
        <f>SUMIF(March[Budget Line:],'3a. BudgetvsExpenditures'!B26,March[Amount:])</f>
        <v>0</v>
      </c>
      <c r="K26" s="208">
        <f>SUMIF(April[Budget Line:],'3a. BudgetvsExpenditures'!B26,April[Amount:])</f>
        <v>0</v>
      </c>
      <c r="L26" s="208">
        <f>SUMIF(May[Budget Line:],'3a. BudgetvsExpenditures'!B26,May[Amount:])</f>
        <v>0</v>
      </c>
      <c r="M26" s="208">
        <f>SUMIF(June[Budget Line:],'3a. BudgetvsExpenditures'!B26,June[Amount:])</f>
        <v>0</v>
      </c>
      <c r="N26" s="208">
        <f>SUMIF(July[Budget Line:],'3a. BudgetvsExpenditures'!B26,July[Amount:])</f>
        <v>0</v>
      </c>
      <c r="O26" s="208">
        <f>SUMIF(August[Budget Line:],'3a. BudgetvsExpenditures'!B26,August[Amount:])</f>
        <v>0</v>
      </c>
      <c r="P26" s="208">
        <f>SUMIF(September[Budget Line:],'3a. BudgetvsExpenditures'!B26,September[Amount:])</f>
        <v>0</v>
      </c>
      <c r="Q26" s="208">
        <f>SUMIF(October[Budget Line:],'3a. BudgetvsExpenditures'!B26,October[Amount:])</f>
        <v>0</v>
      </c>
      <c r="R26" s="208">
        <f>SUMIF(November[Budget Line:],'3a. BudgetvsExpenditures'!B26,November[Amount:])</f>
        <v>0</v>
      </c>
      <c r="S26" s="216">
        <f>SUMIF(December[Budget Line:],'3a. BudgetvsExpenditures'!B26,December[Amount:])</f>
        <v>0</v>
      </c>
      <c r="T26" s="221">
        <f t="shared" ref="T26:T28" si="21">SUM(H26:S26)</f>
        <v>0</v>
      </c>
      <c r="U26" s="221">
        <f t="shared" ref="U26:U28" si="22">F26-T26</f>
        <v>0</v>
      </c>
      <c r="V26" s="250">
        <f t="shared" ref="V26:V28" si="23">IFERROR(T26/F26,0)</f>
        <v>0</v>
      </c>
    </row>
    <row r="27" spans="1:22" ht="15" customHeight="1" x14ac:dyDescent="0.2">
      <c r="A27" s="441"/>
      <c r="B27" s="129"/>
      <c r="C27" s="202"/>
      <c r="D27" s="203"/>
      <c r="E27" s="198"/>
      <c r="F27" s="226">
        <f t="shared" si="20"/>
        <v>0</v>
      </c>
      <c r="G27" s="83"/>
      <c r="H27" s="211">
        <f>SUMIF(January[Budget Line:],'3a. BudgetvsExpenditures'!B27,January[Amount:])</f>
        <v>0</v>
      </c>
      <c r="I27" s="208">
        <f>SUMIF(February[Budget Line:],'3a. BudgetvsExpenditures'!B27,February[Amount:])</f>
        <v>0</v>
      </c>
      <c r="J27" s="208">
        <f>SUMIF(March[Budget Line:],'3a. BudgetvsExpenditures'!B27,March[Amount:])</f>
        <v>0</v>
      </c>
      <c r="K27" s="208">
        <f>SUMIF(April[Budget Line:],'3a. BudgetvsExpenditures'!B27,April[Amount:])</f>
        <v>0</v>
      </c>
      <c r="L27" s="208">
        <f>SUMIF(May[Budget Line:],'3a. BudgetvsExpenditures'!B27,May[Amount:])</f>
        <v>0</v>
      </c>
      <c r="M27" s="208">
        <f>SUMIF(June[Budget Line:],'3a. BudgetvsExpenditures'!B27,June[Amount:])</f>
        <v>0</v>
      </c>
      <c r="N27" s="208">
        <f>SUMIF(July[Budget Line:],'3a. BudgetvsExpenditures'!B27,July[Amount:])</f>
        <v>0</v>
      </c>
      <c r="O27" s="208">
        <f>SUMIF(August[Budget Line:],'3a. BudgetvsExpenditures'!B27,August[Amount:])</f>
        <v>0</v>
      </c>
      <c r="P27" s="208">
        <f>SUMIF(September[Budget Line:],'3a. BudgetvsExpenditures'!B27,September[Amount:])</f>
        <v>0</v>
      </c>
      <c r="Q27" s="208">
        <f>SUMIF(October[Budget Line:],'3a. BudgetvsExpenditures'!B27,October[Amount:])</f>
        <v>0</v>
      </c>
      <c r="R27" s="208">
        <f>SUMIF(November[Budget Line:],'3a. BudgetvsExpenditures'!B27,November[Amount:])</f>
        <v>0</v>
      </c>
      <c r="S27" s="216">
        <f>SUMIF(December[Budget Line:],'3a. BudgetvsExpenditures'!B27,December[Amount:])</f>
        <v>0</v>
      </c>
      <c r="T27" s="221">
        <f t="shared" si="21"/>
        <v>0</v>
      </c>
      <c r="U27" s="221">
        <f t="shared" si="22"/>
        <v>0</v>
      </c>
      <c r="V27" s="250">
        <f t="shared" si="23"/>
        <v>0</v>
      </c>
    </row>
    <row r="28" spans="1:22" ht="15" customHeight="1" x14ac:dyDescent="0.2">
      <c r="A28" s="441"/>
      <c r="B28" s="129"/>
      <c r="C28" s="202"/>
      <c r="D28" s="203"/>
      <c r="E28" s="198"/>
      <c r="F28" s="226">
        <f t="shared" si="20"/>
        <v>0</v>
      </c>
      <c r="G28" s="83"/>
      <c r="H28" s="211">
        <f>SUMIF(January[Budget Line:],'3a. BudgetvsExpenditures'!B28,January[Amount:])</f>
        <v>0</v>
      </c>
      <c r="I28" s="208">
        <f>SUMIF(February[Budget Line:],'3a. BudgetvsExpenditures'!B28,February[Amount:])</f>
        <v>0</v>
      </c>
      <c r="J28" s="208">
        <f>SUMIF(March[Budget Line:],'3a. BudgetvsExpenditures'!B28,March[Amount:])</f>
        <v>0</v>
      </c>
      <c r="K28" s="208">
        <f>SUMIF(April[Budget Line:],'3a. BudgetvsExpenditures'!B28,April[Amount:])</f>
        <v>0</v>
      </c>
      <c r="L28" s="208">
        <f>SUMIF(May[Budget Line:],'3a. BudgetvsExpenditures'!B28,May[Amount:])</f>
        <v>0</v>
      </c>
      <c r="M28" s="208">
        <f>SUMIF(June[Budget Line:],'3a. BudgetvsExpenditures'!B28,June[Amount:])</f>
        <v>0</v>
      </c>
      <c r="N28" s="208">
        <f>SUMIF(July[Budget Line:],'3a. BudgetvsExpenditures'!B28,July[Amount:])</f>
        <v>0</v>
      </c>
      <c r="O28" s="208">
        <f>SUMIF(August[Budget Line:],'3a. BudgetvsExpenditures'!B28,August[Amount:])</f>
        <v>0</v>
      </c>
      <c r="P28" s="208">
        <f>SUMIF(September[Budget Line:],'3a. BudgetvsExpenditures'!B28,September[Amount:])</f>
        <v>0</v>
      </c>
      <c r="Q28" s="208">
        <f>SUMIF(October[Budget Line:],'3a. BudgetvsExpenditures'!B28,October[Amount:])</f>
        <v>0</v>
      </c>
      <c r="R28" s="208">
        <f>SUMIF(November[Budget Line:],'3a. BudgetvsExpenditures'!B28,November[Amount:])</f>
        <v>0</v>
      </c>
      <c r="S28" s="216">
        <f>SUMIF(December[Budget Line:],'3a. BudgetvsExpenditures'!B28,December[Amount:])</f>
        <v>0</v>
      </c>
      <c r="T28" s="221">
        <f t="shared" si="21"/>
        <v>0</v>
      </c>
      <c r="U28" s="221">
        <f t="shared" si="22"/>
        <v>0</v>
      </c>
      <c r="V28" s="250">
        <f t="shared" si="23"/>
        <v>0</v>
      </c>
    </row>
    <row r="29" spans="1:22" ht="12.75" customHeight="1" x14ac:dyDescent="0.2">
      <c r="A29" s="131"/>
      <c r="B29" s="129"/>
      <c r="C29" s="125"/>
      <c r="D29" s="88"/>
      <c r="E29" s="87"/>
      <c r="F29" s="226">
        <f>D29*E29</f>
        <v>0</v>
      </c>
      <c r="H29" s="211">
        <f>SUMIF(January[Budget Line:],'3a. BudgetvsExpenditures'!B29,January[Amount:])</f>
        <v>0</v>
      </c>
      <c r="I29" s="208">
        <f>SUMIF(February[Budget Line:],'3a. BudgetvsExpenditures'!B29,February[Amount:])</f>
        <v>0</v>
      </c>
      <c r="J29" s="208">
        <f>SUMIF(March[Budget Line:],'3a. BudgetvsExpenditures'!B29,March[Amount:])</f>
        <v>0</v>
      </c>
      <c r="K29" s="208">
        <f>SUMIF(April[Budget Line:],'3a. BudgetvsExpenditures'!B29,April[Amount:])</f>
        <v>0</v>
      </c>
      <c r="L29" s="208">
        <f>SUMIF(May[Budget Line:],'3a. BudgetvsExpenditures'!B29,May[Amount:])</f>
        <v>0</v>
      </c>
      <c r="M29" s="208">
        <f>SUMIF(June[Budget Line:],'3a. BudgetvsExpenditures'!B29,June[Amount:])</f>
        <v>0</v>
      </c>
      <c r="N29" s="208">
        <f>SUMIF(July[Budget Line:],'3a. BudgetvsExpenditures'!B29,July[Amount:])</f>
        <v>0</v>
      </c>
      <c r="O29" s="208">
        <f>SUMIF(August[Budget Line:],'3a. BudgetvsExpenditures'!B29,August[Amount:])</f>
        <v>0</v>
      </c>
      <c r="P29" s="208">
        <f>SUMIF(September[Budget Line:],'3a. BudgetvsExpenditures'!B29,September[Amount:])</f>
        <v>0</v>
      </c>
      <c r="Q29" s="208">
        <f>SUMIF(October[Budget Line:],'3a. BudgetvsExpenditures'!B29,October[Amount:])</f>
        <v>0</v>
      </c>
      <c r="R29" s="208">
        <f>SUMIF(November[Budget Line:],'3a. BudgetvsExpenditures'!B29,November[Amount:])</f>
        <v>0</v>
      </c>
      <c r="S29" s="216">
        <f>SUMIF(December[Budget Line:],'3a. BudgetvsExpenditures'!B29,December[Amount:])</f>
        <v>0</v>
      </c>
      <c r="T29" s="221">
        <f t="shared" ref="T29" si="24">SUM(H29:S29)</f>
        <v>0</v>
      </c>
      <c r="U29" s="221">
        <f t="shared" ref="U29" si="25">F29-T29</f>
        <v>0</v>
      </c>
      <c r="V29" s="250">
        <f t="shared" ref="V29" si="26">IFERROR(T29/F29,0)</f>
        <v>0</v>
      </c>
    </row>
    <row r="30" spans="1:22" ht="15" customHeight="1" x14ac:dyDescent="0.2">
      <c r="A30" s="204" t="s">
        <v>57</v>
      </c>
      <c r="B30" s="127"/>
      <c r="C30" s="230"/>
      <c r="D30" s="127"/>
      <c r="E30" s="231"/>
      <c r="F30" s="227">
        <f>SUM(F26:F29)</f>
        <v>0</v>
      </c>
      <c r="G30" s="232"/>
      <c r="H30" s="233">
        <f>SUM(H26:H29)</f>
        <v>0</v>
      </c>
      <c r="I30" s="234">
        <f>SUM(I26:I29)</f>
        <v>0</v>
      </c>
      <c r="J30" s="234">
        <f t="shared" ref="J30:S30" si="27">SUM(J26:J29)</f>
        <v>0</v>
      </c>
      <c r="K30" s="234">
        <f t="shared" si="27"/>
        <v>0</v>
      </c>
      <c r="L30" s="234">
        <f t="shared" si="27"/>
        <v>0</v>
      </c>
      <c r="M30" s="234">
        <f t="shared" si="27"/>
        <v>0</v>
      </c>
      <c r="N30" s="234">
        <f t="shared" si="27"/>
        <v>0</v>
      </c>
      <c r="O30" s="234">
        <f t="shared" si="27"/>
        <v>0</v>
      </c>
      <c r="P30" s="234">
        <f t="shared" si="27"/>
        <v>0</v>
      </c>
      <c r="Q30" s="234">
        <f t="shared" si="27"/>
        <v>0</v>
      </c>
      <c r="R30" s="234">
        <f t="shared" si="27"/>
        <v>0</v>
      </c>
      <c r="S30" s="234">
        <f t="shared" si="27"/>
        <v>0</v>
      </c>
      <c r="T30" s="235">
        <f>SUM(T26:T29)</f>
        <v>0</v>
      </c>
      <c r="U30" s="235">
        <f>SUM(U26:U29)</f>
        <v>0</v>
      </c>
      <c r="V30" s="252"/>
    </row>
    <row r="31" spans="1:22" ht="24" customHeight="1" x14ac:dyDescent="0.2">
      <c r="A31" s="199" t="s">
        <v>5</v>
      </c>
      <c r="B31" s="88"/>
      <c r="C31" s="202"/>
      <c r="D31" s="203"/>
      <c r="E31" s="198"/>
      <c r="F31" s="226"/>
      <c r="G31" s="83"/>
      <c r="H31" s="213"/>
      <c r="I31" s="210"/>
      <c r="J31" s="210"/>
      <c r="K31" s="210"/>
      <c r="L31" s="210"/>
      <c r="M31" s="210"/>
      <c r="N31" s="210"/>
      <c r="O31" s="210"/>
      <c r="P31" s="210"/>
      <c r="Q31" s="210"/>
      <c r="R31" s="210"/>
      <c r="S31" s="218"/>
      <c r="T31" s="220"/>
      <c r="U31" s="220"/>
      <c r="V31" s="249"/>
    </row>
    <row r="32" spans="1:22" ht="12.75" x14ac:dyDescent="0.2">
      <c r="A32" s="131"/>
      <c r="B32" s="129"/>
      <c r="C32" s="125"/>
      <c r="D32" s="88"/>
      <c r="E32" s="87"/>
      <c r="F32" s="226">
        <f>D32*E32</f>
        <v>0</v>
      </c>
      <c r="H32" s="211">
        <f>SUMIF(January[Budget Line:],'3a. BudgetvsExpenditures'!B32,January[Amount:])</f>
        <v>0</v>
      </c>
      <c r="I32" s="208">
        <f>SUMIF(February[Budget Line:],'3a. BudgetvsExpenditures'!B32,February[Amount:])</f>
        <v>0</v>
      </c>
      <c r="J32" s="208">
        <f>SUMIF(March[Budget Line:],'3a. BudgetvsExpenditures'!B32,March[Amount:])</f>
        <v>0</v>
      </c>
      <c r="K32" s="208">
        <f>SUMIF(April[Budget Line:],'3a. BudgetvsExpenditures'!B32,April[Amount:])</f>
        <v>0</v>
      </c>
      <c r="L32" s="208">
        <f>SUMIF(May[Budget Line:],'3a. BudgetvsExpenditures'!B32,May[Amount:])</f>
        <v>0</v>
      </c>
      <c r="M32" s="208">
        <f>SUMIF(June[Budget Line:],'3a. BudgetvsExpenditures'!B32,June[Amount:])</f>
        <v>0</v>
      </c>
      <c r="N32" s="208">
        <f>SUMIF(July[Budget Line:],'3a. BudgetvsExpenditures'!B32,July[Amount:])</f>
        <v>0</v>
      </c>
      <c r="O32" s="208">
        <f>SUMIF(August[Budget Line:],'3a. BudgetvsExpenditures'!B32,August[Amount:])</f>
        <v>0</v>
      </c>
      <c r="P32" s="208">
        <f>SUMIF(September[Budget Line:],'3a. BudgetvsExpenditures'!B32,September[Amount:])</f>
        <v>0</v>
      </c>
      <c r="Q32" s="208">
        <f>SUMIF(October[Budget Line:],'3a. BudgetvsExpenditures'!B32,October[Amount:])</f>
        <v>0</v>
      </c>
      <c r="R32" s="208">
        <f>SUMIF(November[Budget Line:],'3a. BudgetvsExpenditures'!B32,November[Amount:])</f>
        <v>0</v>
      </c>
      <c r="S32" s="216">
        <f>SUMIF(December[Budget Line:],'3a. BudgetvsExpenditures'!B32,December[Amount:])</f>
        <v>0</v>
      </c>
      <c r="T32" s="221">
        <f>SUM(H32:S32)</f>
        <v>0</v>
      </c>
      <c r="U32" s="221">
        <f t="shared" ref="U32:U35" si="28">F32-T32</f>
        <v>0</v>
      </c>
      <c r="V32" s="250">
        <f t="shared" ref="V32:V35" si="29">IFERROR(T32/F32,0)</f>
        <v>0</v>
      </c>
    </row>
    <row r="33" spans="1:22" ht="12.75" x14ac:dyDescent="0.2">
      <c r="A33" s="131"/>
      <c r="B33" s="129"/>
      <c r="C33" s="125"/>
      <c r="D33" s="88"/>
      <c r="E33" s="87"/>
      <c r="F33" s="226">
        <f t="shared" ref="F33:F35" si="30">D33*E33</f>
        <v>0</v>
      </c>
      <c r="H33" s="211">
        <f>SUMIF(January[Budget Line:],'3a. BudgetvsExpenditures'!B33,January[Amount:])</f>
        <v>0</v>
      </c>
      <c r="I33" s="208">
        <f>SUMIF(February[Budget Line:],'3a. BudgetvsExpenditures'!B33,February[Amount:])</f>
        <v>0</v>
      </c>
      <c r="J33" s="208">
        <f>SUMIF(March[Budget Line:],'3a. BudgetvsExpenditures'!B33,March[Amount:])</f>
        <v>0</v>
      </c>
      <c r="K33" s="208">
        <f>SUMIF(April[Budget Line:],'3a. BudgetvsExpenditures'!B33,April[Amount:])</f>
        <v>0</v>
      </c>
      <c r="L33" s="208">
        <f>SUMIF(May[Budget Line:],'3a. BudgetvsExpenditures'!B33,May[Amount:])</f>
        <v>0</v>
      </c>
      <c r="M33" s="208">
        <f>SUMIF(June[Budget Line:],'3a. BudgetvsExpenditures'!B33,June[Amount:])</f>
        <v>0</v>
      </c>
      <c r="N33" s="208">
        <f>SUMIF(July[Budget Line:],'3a. BudgetvsExpenditures'!B33,July[Amount:])</f>
        <v>0</v>
      </c>
      <c r="O33" s="208">
        <f>SUMIF(August[Budget Line:],'3a. BudgetvsExpenditures'!B33,August[Amount:])</f>
        <v>0</v>
      </c>
      <c r="P33" s="208">
        <f>SUMIF(September[Budget Line:],'3a. BudgetvsExpenditures'!B33,September[Amount:])</f>
        <v>0</v>
      </c>
      <c r="Q33" s="208">
        <f>SUMIF(October[Budget Line:],'3a. BudgetvsExpenditures'!B33,October[Amount:])</f>
        <v>0</v>
      </c>
      <c r="R33" s="208">
        <f>SUMIF(November[Budget Line:],'3a. BudgetvsExpenditures'!B33,November[Amount:])</f>
        <v>0</v>
      </c>
      <c r="S33" s="216">
        <f>SUMIF(December[Budget Line:],'3a. BudgetvsExpenditures'!B33,December[Amount:])</f>
        <v>0</v>
      </c>
      <c r="T33" s="221">
        <f t="shared" ref="T33:T35" si="31">SUM(H33:S33)</f>
        <v>0</v>
      </c>
      <c r="U33" s="221">
        <f t="shared" ref="U33:U35" si="32">F33-T33</f>
        <v>0</v>
      </c>
      <c r="V33" s="250">
        <f t="shared" ref="V33:V35" si="33">IFERROR(T33/F33,0)</f>
        <v>0</v>
      </c>
    </row>
    <row r="34" spans="1:22" ht="12.75" x14ac:dyDescent="0.2">
      <c r="A34" s="131"/>
      <c r="B34" s="129"/>
      <c r="C34" s="125"/>
      <c r="D34" s="88"/>
      <c r="E34" s="87"/>
      <c r="F34" s="226">
        <f t="shared" si="30"/>
        <v>0</v>
      </c>
      <c r="H34" s="211">
        <f>SUMIF(January[Budget Line:],'3a. BudgetvsExpenditures'!B34,January[Amount:])</f>
        <v>0</v>
      </c>
      <c r="I34" s="208">
        <f>SUMIF(February[Budget Line:],'3a. BudgetvsExpenditures'!B34,February[Amount:])</f>
        <v>0</v>
      </c>
      <c r="J34" s="208">
        <f>SUMIF(March[Budget Line:],'3a. BudgetvsExpenditures'!B34,March[Amount:])</f>
        <v>0</v>
      </c>
      <c r="K34" s="208">
        <f>SUMIF(April[Budget Line:],'3a. BudgetvsExpenditures'!B34,April[Amount:])</f>
        <v>0</v>
      </c>
      <c r="L34" s="208">
        <f>SUMIF(May[Budget Line:],'3a. BudgetvsExpenditures'!B34,May[Amount:])</f>
        <v>0</v>
      </c>
      <c r="M34" s="208">
        <f>SUMIF(June[Budget Line:],'3a. BudgetvsExpenditures'!B34,June[Amount:])</f>
        <v>0</v>
      </c>
      <c r="N34" s="208">
        <f>SUMIF(July[Budget Line:],'3a. BudgetvsExpenditures'!B34,July[Amount:])</f>
        <v>0</v>
      </c>
      <c r="O34" s="208">
        <f>SUMIF(August[Budget Line:],'3a. BudgetvsExpenditures'!B34,August[Amount:])</f>
        <v>0</v>
      </c>
      <c r="P34" s="208">
        <f>SUMIF(September[Budget Line:],'3a. BudgetvsExpenditures'!B34,September[Amount:])</f>
        <v>0</v>
      </c>
      <c r="Q34" s="208">
        <f>SUMIF(October[Budget Line:],'3a. BudgetvsExpenditures'!B34,October[Amount:])</f>
        <v>0</v>
      </c>
      <c r="R34" s="208">
        <f>SUMIF(November[Budget Line:],'3a. BudgetvsExpenditures'!B34,November[Amount:])</f>
        <v>0</v>
      </c>
      <c r="S34" s="216">
        <f>SUMIF(December[Budget Line:],'3a. BudgetvsExpenditures'!B34,December[Amount:])</f>
        <v>0</v>
      </c>
      <c r="T34" s="221">
        <f t="shared" si="31"/>
        <v>0</v>
      </c>
      <c r="U34" s="221">
        <f t="shared" si="32"/>
        <v>0</v>
      </c>
      <c r="V34" s="250">
        <f t="shared" si="33"/>
        <v>0</v>
      </c>
    </row>
    <row r="35" spans="1:22" ht="12.75" x14ac:dyDescent="0.2">
      <c r="A35" s="131"/>
      <c r="B35" s="129"/>
      <c r="C35" s="125"/>
      <c r="D35" s="88"/>
      <c r="E35" s="87"/>
      <c r="F35" s="226">
        <f t="shared" si="30"/>
        <v>0</v>
      </c>
      <c r="H35" s="211">
        <f>SUMIF(January[Budget Line:],'3a. BudgetvsExpenditures'!B35,January[Amount:])</f>
        <v>0</v>
      </c>
      <c r="I35" s="208">
        <f>SUMIF(February[Budget Line:],'3a. BudgetvsExpenditures'!B35,February[Amount:])</f>
        <v>0</v>
      </c>
      <c r="J35" s="208">
        <f>SUMIF(March[Budget Line:],'3a. BudgetvsExpenditures'!B35,March[Amount:])</f>
        <v>0</v>
      </c>
      <c r="K35" s="208">
        <f>SUMIF(April[Budget Line:],'3a. BudgetvsExpenditures'!B35,April[Amount:])</f>
        <v>0</v>
      </c>
      <c r="L35" s="208">
        <f>SUMIF(May[Budget Line:],'3a. BudgetvsExpenditures'!B35,May[Amount:])</f>
        <v>0</v>
      </c>
      <c r="M35" s="208">
        <f>SUMIF(June[Budget Line:],'3a. BudgetvsExpenditures'!B35,June[Amount:])</f>
        <v>0</v>
      </c>
      <c r="N35" s="208">
        <f>SUMIF(July[Budget Line:],'3a. BudgetvsExpenditures'!B35,July[Amount:])</f>
        <v>0</v>
      </c>
      <c r="O35" s="208">
        <f>SUMIF(August[Budget Line:],'3a. BudgetvsExpenditures'!B35,August[Amount:])</f>
        <v>0</v>
      </c>
      <c r="P35" s="208">
        <f>SUMIF(September[Budget Line:],'3a. BudgetvsExpenditures'!B35,September[Amount:])</f>
        <v>0</v>
      </c>
      <c r="Q35" s="208">
        <f>SUMIF(October[Budget Line:],'3a. BudgetvsExpenditures'!B35,October[Amount:])</f>
        <v>0</v>
      </c>
      <c r="R35" s="208">
        <f>SUMIF(November[Budget Line:],'3a. BudgetvsExpenditures'!B35,November[Amount:])</f>
        <v>0</v>
      </c>
      <c r="S35" s="216">
        <f>SUMIF(December[Budget Line:],'3a. BudgetvsExpenditures'!B35,December[Amount:])</f>
        <v>0</v>
      </c>
      <c r="T35" s="221">
        <f t="shared" si="31"/>
        <v>0</v>
      </c>
      <c r="U35" s="221">
        <f t="shared" si="32"/>
        <v>0</v>
      </c>
      <c r="V35" s="250">
        <f t="shared" si="33"/>
        <v>0</v>
      </c>
    </row>
    <row r="36" spans="1:22" ht="15" customHeight="1" x14ac:dyDescent="0.2">
      <c r="A36" s="204" t="s">
        <v>58</v>
      </c>
      <c r="B36" s="127"/>
      <c r="C36" s="126"/>
      <c r="D36" s="89"/>
      <c r="E36" s="90"/>
      <c r="F36" s="227">
        <f>SUM(F32:F35)</f>
        <v>0</v>
      </c>
      <c r="G36" s="205"/>
      <c r="H36" s="212">
        <f t="shared" ref="H36:U36" si="34">SUM(H32:H35)</f>
        <v>0</v>
      </c>
      <c r="I36" s="209">
        <f t="shared" si="34"/>
        <v>0</v>
      </c>
      <c r="J36" s="209">
        <f t="shared" si="34"/>
        <v>0</v>
      </c>
      <c r="K36" s="209">
        <f t="shared" si="34"/>
        <v>0</v>
      </c>
      <c r="L36" s="209">
        <f t="shared" si="34"/>
        <v>0</v>
      </c>
      <c r="M36" s="209">
        <f t="shared" si="34"/>
        <v>0</v>
      </c>
      <c r="N36" s="209">
        <f t="shared" si="34"/>
        <v>0</v>
      </c>
      <c r="O36" s="209">
        <f t="shared" si="34"/>
        <v>0</v>
      </c>
      <c r="P36" s="209">
        <f t="shared" si="34"/>
        <v>0</v>
      </c>
      <c r="Q36" s="209">
        <f t="shared" si="34"/>
        <v>0</v>
      </c>
      <c r="R36" s="209">
        <f t="shared" si="34"/>
        <v>0</v>
      </c>
      <c r="S36" s="209">
        <f t="shared" si="34"/>
        <v>0</v>
      </c>
      <c r="T36" s="222">
        <f t="shared" si="34"/>
        <v>0</v>
      </c>
      <c r="U36" s="222">
        <f t="shared" si="34"/>
        <v>0</v>
      </c>
      <c r="V36" s="251"/>
    </row>
    <row r="37" spans="1:22" ht="15" customHeight="1" x14ac:dyDescent="0.2">
      <c r="A37" s="199" t="s">
        <v>6</v>
      </c>
      <c r="B37" s="88"/>
      <c r="C37" s="202"/>
      <c r="D37" s="203"/>
      <c r="E37" s="198"/>
      <c r="F37" s="226"/>
      <c r="G37" s="83"/>
      <c r="H37" s="213"/>
      <c r="I37" s="210"/>
      <c r="J37" s="210"/>
      <c r="K37" s="210"/>
      <c r="L37" s="210"/>
      <c r="M37" s="210"/>
      <c r="N37" s="210"/>
      <c r="O37" s="210"/>
      <c r="P37" s="210"/>
      <c r="Q37" s="210"/>
      <c r="R37" s="210"/>
      <c r="S37" s="218"/>
      <c r="T37" s="220"/>
      <c r="U37" s="220"/>
      <c r="V37" s="249"/>
    </row>
    <row r="38" spans="1:22" ht="12.75" customHeight="1" x14ac:dyDescent="0.2">
      <c r="A38" s="131">
        <v>2.1</v>
      </c>
      <c r="B38" s="247" t="s">
        <v>147</v>
      </c>
      <c r="C38" s="125"/>
      <c r="D38" s="88"/>
      <c r="E38" s="87"/>
      <c r="F38" s="226">
        <f>D38*E38</f>
        <v>0</v>
      </c>
      <c r="H38" s="211">
        <f>SUMIF(January[Budget Line:],'3a. BudgetvsExpenditures'!B38,January[Amount:])</f>
        <v>0</v>
      </c>
      <c r="I38" s="208">
        <f>SUMIF(February[Budget Line:],'3a. BudgetvsExpenditures'!B38,February[Amount:])</f>
        <v>0</v>
      </c>
      <c r="J38" s="208">
        <f>SUMIF(March[Budget Line:],'3a. BudgetvsExpenditures'!B38,March[Amount:])</f>
        <v>0</v>
      </c>
      <c r="K38" s="208">
        <f>SUMIF(April[Budget Line:],'3a. BudgetvsExpenditures'!B38,April[Amount:])</f>
        <v>0</v>
      </c>
      <c r="L38" s="208">
        <f>SUMIF(May[Budget Line:],'3a. BudgetvsExpenditures'!B38,May[Amount:])</f>
        <v>0</v>
      </c>
      <c r="M38" s="208">
        <f>SUMIF(June[Budget Line:],'3a. BudgetvsExpenditures'!B38,June[Amount:])</f>
        <v>0</v>
      </c>
      <c r="N38" s="208">
        <f>SUMIF(July[Budget Line:],'3a. BudgetvsExpenditures'!B38,July[Amount:])</f>
        <v>0</v>
      </c>
      <c r="O38" s="208">
        <f>SUMIF(August[Budget Line:],'3a. BudgetvsExpenditures'!B38,August[Amount:])</f>
        <v>0</v>
      </c>
      <c r="P38" s="208">
        <f>SUMIF(September[Budget Line:],'3a. BudgetvsExpenditures'!B38,September[Amount:])</f>
        <v>0</v>
      </c>
      <c r="Q38" s="208">
        <f>SUMIF(October[Budget Line:],'3a. BudgetvsExpenditures'!B38,October[Amount:])</f>
        <v>0</v>
      </c>
      <c r="R38" s="208">
        <f>SUMIF(November[Budget Line:],'3a. BudgetvsExpenditures'!B38,November[Amount:])</f>
        <v>0</v>
      </c>
      <c r="S38" s="216">
        <f>SUMIF(December[Budget Line:],'3a. BudgetvsExpenditures'!B38,December[Amount:])</f>
        <v>0</v>
      </c>
      <c r="T38" s="221">
        <f>SUM(H38:S38)</f>
        <v>0</v>
      </c>
      <c r="U38" s="221">
        <f t="shared" ref="U38:U41" si="35">F38-T38</f>
        <v>0</v>
      </c>
      <c r="V38" s="250">
        <f t="shared" ref="V38:V41" si="36">IFERROR(T38/F38,0)</f>
        <v>0</v>
      </c>
    </row>
    <row r="39" spans="1:22" ht="12.75" customHeight="1" x14ac:dyDescent="0.2">
      <c r="A39" s="131"/>
      <c r="B39" s="247"/>
      <c r="C39" s="125"/>
      <c r="D39" s="88"/>
      <c r="E39" s="87"/>
      <c r="F39" s="226">
        <f>D39*E39</f>
        <v>0</v>
      </c>
      <c r="H39" s="211">
        <f>SUMIF(January[Budget Line:],'3a. BudgetvsExpenditures'!B39,January[Amount:])</f>
        <v>0</v>
      </c>
      <c r="I39" s="208">
        <f>SUMIF(February[Budget Line:],'3a. BudgetvsExpenditures'!B39,February[Amount:])</f>
        <v>0</v>
      </c>
      <c r="J39" s="208">
        <f>SUMIF(March[Budget Line:],'3a. BudgetvsExpenditures'!B39,March[Amount:])</f>
        <v>0</v>
      </c>
      <c r="K39" s="208">
        <f>SUMIF(April[Budget Line:],'3a. BudgetvsExpenditures'!B39,April[Amount:])</f>
        <v>0</v>
      </c>
      <c r="L39" s="208">
        <f>SUMIF(May[Budget Line:],'3a. BudgetvsExpenditures'!B39,May[Amount:])</f>
        <v>0</v>
      </c>
      <c r="M39" s="208">
        <f>SUMIF(June[Budget Line:],'3a. BudgetvsExpenditures'!B39,June[Amount:])</f>
        <v>0</v>
      </c>
      <c r="N39" s="208">
        <f>SUMIF(July[Budget Line:],'3a. BudgetvsExpenditures'!B39,July[Amount:])</f>
        <v>0</v>
      </c>
      <c r="O39" s="208">
        <f>SUMIF(August[Budget Line:],'3a. BudgetvsExpenditures'!B39,August[Amount:])</f>
        <v>0</v>
      </c>
      <c r="P39" s="208">
        <f>SUMIF(September[Budget Line:],'3a. BudgetvsExpenditures'!B39,September[Amount:])</f>
        <v>0</v>
      </c>
      <c r="Q39" s="208">
        <f>SUMIF(October[Budget Line:],'3a. BudgetvsExpenditures'!B39,October[Amount:])</f>
        <v>0</v>
      </c>
      <c r="R39" s="208">
        <f>SUMIF(November[Budget Line:],'3a. BudgetvsExpenditures'!B39,November[Amount:])</f>
        <v>0</v>
      </c>
      <c r="S39" s="216">
        <f>SUMIF(December[Budget Line:],'3a. BudgetvsExpenditures'!B39,December[Amount:])</f>
        <v>0</v>
      </c>
      <c r="T39" s="221">
        <f t="shared" ref="T39:T41" si="37">SUM(H39:S39)</f>
        <v>0</v>
      </c>
      <c r="U39" s="221">
        <f t="shared" si="35"/>
        <v>0</v>
      </c>
      <c r="V39" s="250">
        <f t="shared" si="36"/>
        <v>0</v>
      </c>
    </row>
    <row r="40" spans="1:22" ht="12.75" customHeight="1" x14ac:dyDescent="0.2">
      <c r="A40" s="131"/>
      <c r="B40" s="247"/>
      <c r="C40" s="125"/>
      <c r="D40" s="88"/>
      <c r="E40" s="87"/>
      <c r="F40" s="226">
        <f>D40*E40</f>
        <v>0</v>
      </c>
      <c r="H40" s="211">
        <f>SUMIF(January[Budget Line:],'3a. BudgetvsExpenditures'!B40,January[Amount:])</f>
        <v>0</v>
      </c>
      <c r="I40" s="208">
        <f>SUMIF(February[Budget Line:],'3a. BudgetvsExpenditures'!B40,February[Amount:])</f>
        <v>0</v>
      </c>
      <c r="J40" s="208">
        <f>SUMIF(March[Budget Line:],'3a. BudgetvsExpenditures'!B40,March[Amount:])</f>
        <v>0</v>
      </c>
      <c r="K40" s="208">
        <f>SUMIF(April[Budget Line:],'3a. BudgetvsExpenditures'!B40,April[Amount:])</f>
        <v>0</v>
      </c>
      <c r="L40" s="208">
        <f>SUMIF(May[Budget Line:],'3a. BudgetvsExpenditures'!B40,May[Amount:])</f>
        <v>0</v>
      </c>
      <c r="M40" s="208">
        <f>SUMIF(June[Budget Line:],'3a. BudgetvsExpenditures'!B40,June[Amount:])</f>
        <v>0</v>
      </c>
      <c r="N40" s="208">
        <f>SUMIF(July[Budget Line:],'3a. BudgetvsExpenditures'!B40,July[Amount:])</f>
        <v>0</v>
      </c>
      <c r="O40" s="208">
        <f>SUMIF(August[Budget Line:],'3a. BudgetvsExpenditures'!B40,August[Amount:])</f>
        <v>0</v>
      </c>
      <c r="P40" s="208">
        <f>SUMIF(September[Budget Line:],'3a. BudgetvsExpenditures'!B40,September[Amount:])</f>
        <v>0</v>
      </c>
      <c r="Q40" s="208">
        <f>SUMIF(October[Budget Line:],'3a. BudgetvsExpenditures'!B40,October[Amount:])</f>
        <v>0</v>
      </c>
      <c r="R40" s="208">
        <f>SUMIF(November[Budget Line:],'3a. BudgetvsExpenditures'!B40,November[Amount:])</f>
        <v>0</v>
      </c>
      <c r="S40" s="216">
        <f>SUMIF(December[Budget Line:],'3a. BudgetvsExpenditures'!B40,December[Amount:])</f>
        <v>0</v>
      </c>
      <c r="T40" s="221">
        <f t="shared" si="37"/>
        <v>0</v>
      </c>
      <c r="U40" s="221">
        <f t="shared" si="35"/>
        <v>0</v>
      </c>
      <c r="V40" s="250">
        <f t="shared" si="36"/>
        <v>0</v>
      </c>
    </row>
    <row r="41" spans="1:22" ht="12.75" customHeight="1" x14ac:dyDescent="0.2">
      <c r="A41" s="131"/>
      <c r="B41" s="247"/>
      <c r="C41" s="245"/>
      <c r="D41" s="88"/>
      <c r="E41" s="86"/>
      <c r="F41" s="242">
        <f>D41*E41</f>
        <v>0</v>
      </c>
      <c r="H41" s="211">
        <f>SUMIF(January[Budget Line:],'3a. BudgetvsExpenditures'!B41,January[Amount:])</f>
        <v>0</v>
      </c>
      <c r="I41" s="208">
        <f>SUMIF(February[Budget Line:],'3a. BudgetvsExpenditures'!B41,February[Amount:])</f>
        <v>0</v>
      </c>
      <c r="J41" s="208">
        <f>SUMIF(March[Budget Line:],'3a. BudgetvsExpenditures'!B41,March[Amount:])</f>
        <v>0</v>
      </c>
      <c r="K41" s="208">
        <f>SUMIF(April[Budget Line:],'3a. BudgetvsExpenditures'!B41,April[Amount:])</f>
        <v>0</v>
      </c>
      <c r="L41" s="208">
        <f>SUMIF(May[Budget Line:],'3a. BudgetvsExpenditures'!B41,May[Amount:])</f>
        <v>0</v>
      </c>
      <c r="M41" s="208">
        <f>SUMIF(June[Budget Line:],'3a. BudgetvsExpenditures'!B41,June[Amount:])</f>
        <v>0</v>
      </c>
      <c r="N41" s="208">
        <f>SUMIF(July[Budget Line:],'3a. BudgetvsExpenditures'!B41,July[Amount:])</f>
        <v>0</v>
      </c>
      <c r="O41" s="208">
        <f>SUMIF(August[Budget Line:],'3a. BudgetvsExpenditures'!B41,August[Amount:])</f>
        <v>0</v>
      </c>
      <c r="P41" s="208">
        <f>SUMIF(September[Budget Line:],'3a. BudgetvsExpenditures'!B41,September[Amount:])</f>
        <v>0</v>
      </c>
      <c r="Q41" s="208">
        <f>SUMIF(October[Budget Line:],'3a. BudgetvsExpenditures'!B41,October[Amount:])</f>
        <v>0</v>
      </c>
      <c r="R41" s="208">
        <f>SUMIF(November[Budget Line:],'3a. BudgetvsExpenditures'!B41,November[Amount:])</f>
        <v>0</v>
      </c>
      <c r="S41" s="216">
        <f>SUMIF(December[Budget Line:],'3a. BudgetvsExpenditures'!B41,December[Amount:])</f>
        <v>0</v>
      </c>
      <c r="T41" s="221">
        <f t="shared" si="37"/>
        <v>0</v>
      </c>
      <c r="U41" s="221">
        <f t="shared" si="35"/>
        <v>0</v>
      </c>
      <c r="V41" s="250">
        <f t="shared" si="36"/>
        <v>0</v>
      </c>
    </row>
    <row r="42" spans="1:22" ht="12.75" customHeight="1" x14ac:dyDescent="0.2">
      <c r="A42" s="131"/>
      <c r="B42" s="247"/>
      <c r="C42" s="245"/>
      <c r="D42" s="88"/>
      <c r="E42" s="86"/>
      <c r="F42" s="242">
        <f t="shared" ref="F42:F45" si="38">D42*E42</f>
        <v>0</v>
      </c>
      <c r="H42" s="211">
        <f>SUMIF(January[Budget Line:],'3a. BudgetvsExpenditures'!B42,January[Amount:])</f>
        <v>0</v>
      </c>
      <c r="I42" s="208">
        <f>SUMIF(February[Budget Line:],'3a. BudgetvsExpenditures'!B42,February[Amount:])</f>
        <v>0</v>
      </c>
      <c r="J42" s="208">
        <f>SUMIF(March[Budget Line:],'3a. BudgetvsExpenditures'!B42,March[Amount:])</f>
        <v>0</v>
      </c>
      <c r="K42" s="208">
        <f>SUMIF(April[Budget Line:],'3a. BudgetvsExpenditures'!B42,April[Amount:])</f>
        <v>0</v>
      </c>
      <c r="L42" s="208">
        <f>SUMIF(May[Budget Line:],'3a. BudgetvsExpenditures'!B42,May[Amount:])</f>
        <v>0</v>
      </c>
      <c r="M42" s="208">
        <f>SUMIF(June[Budget Line:],'3a. BudgetvsExpenditures'!B42,June[Amount:])</f>
        <v>0</v>
      </c>
      <c r="N42" s="208">
        <f>SUMIF(July[Budget Line:],'3a. BudgetvsExpenditures'!B42,July[Amount:])</f>
        <v>0</v>
      </c>
      <c r="O42" s="208">
        <f>SUMIF(August[Budget Line:],'3a. BudgetvsExpenditures'!B42,August[Amount:])</f>
        <v>0</v>
      </c>
      <c r="P42" s="208">
        <f>SUMIF(September[Budget Line:],'3a. BudgetvsExpenditures'!B42,September[Amount:])</f>
        <v>0</v>
      </c>
      <c r="Q42" s="208">
        <f>SUMIF(October[Budget Line:],'3a. BudgetvsExpenditures'!B42,October[Amount:])</f>
        <v>0</v>
      </c>
      <c r="R42" s="208">
        <f>SUMIF(November[Budget Line:],'3a. BudgetvsExpenditures'!B42,November[Amount:])</f>
        <v>0</v>
      </c>
      <c r="S42" s="216">
        <f>SUMIF(December[Budget Line:],'3a. BudgetvsExpenditures'!B42,December[Amount:])</f>
        <v>0</v>
      </c>
      <c r="T42" s="221">
        <f t="shared" ref="T42:T45" si="39">SUM(H42:S42)</f>
        <v>0</v>
      </c>
      <c r="U42" s="221">
        <f t="shared" ref="U42:U45" si="40">F42-T42</f>
        <v>0</v>
      </c>
      <c r="V42" s="250">
        <f t="shared" ref="V42:V45" si="41">IFERROR(T42/F42,0)</f>
        <v>0</v>
      </c>
    </row>
    <row r="43" spans="1:22" ht="12.75" customHeight="1" x14ac:dyDescent="0.2">
      <c r="A43" s="131"/>
      <c r="B43" s="247"/>
      <c r="C43" s="245"/>
      <c r="D43" s="88"/>
      <c r="E43" s="86"/>
      <c r="F43" s="242">
        <f t="shared" si="38"/>
        <v>0</v>
      </c>
      <c r="H43" s="211">
        <f>SUMIF(January[Budget Line:],'3a. BudgetvsExpenditures'!B43,January[Amount:])</f>
        <v>0</v>
      </c>
      <c r="I43" s="208">
        <f>SUMIF(February[Budget Line:],'3a. BudgetvsExpenditures'!B43,February[Amount:])</f>
        <v>0</v>
      </c>
      <c r="J43" s="208">
        <f>SUMIF(March[Budget Line:],'3a. BudgetvsExpenditures'!B43,March[Amount:])</f>
        <v>0</v>
      </c>
      <c r="K43" s="208">
        <f>SUMIF(April[Budget Line:],'3a. BudgetvsExpenditures'!B43,April[Amount:])</f>
        <v>0</v>
      </c>
      <c r="L43" s="208">
        <f>SUMIF(May[Budget Line:],'3a. BudgetvsExpenditures'!B43,May[Amount:])</f>
        <v>0</v>
      </c>
      <c r="M43" s="208">
        <f>SUMIF(June[Budget Line:],'3a. BudgetvsExpenditures'!B43,June[Amount:])</f>
        <v>0</v>
      </c>
      <c r="N43" s="208">
        <f>SUMIF(July[Budget Line:],'3a. BudgetvsExpenditures'!B43,July[Amount:])</f>
        <v>0</v>
      </c>
      <c r="O43" s="208">
        <f>SUMIF(August[Budget Line:],'3a. BudgetvsExpenditures'!B43,August[Amount:])</f>
        <v>0</v>
      </c>
      <c r="P43" s="208">
        <f>SUMIF(September[Budget Line:],'3a. BudgetvsExpenditures'!B43,September[Amount:])</f>
        <v>0</v>
      </c>
      <c r="Q43" s="208">
        <f>SUMIF(October[Budget Line:],'3a. BudgetvsExpenditures'!B43,October[Amount:])</f>
        <v>0</v>
      </c>
      <c r="R43" s="208">
        <f>SUMIF(November[Budget Line:],'3a. BudgetvsExpenditures'!B43,November[Amount:])</f>
        <v>0</v>
      </c>
      <c r="S43" s="216">
        <f>SUMIF(December[Budget Line:],'3a. BudgetvsExpenditures'!B43,December[Amount:])</f>
        <v>0</v>
      </c>
      <c r="T43" s="221">
        <f t="shared" si="39"/>
        <v>0</v>
      </c>
      <c r="U43" s="221">
        <f t="shared" si="40"/>
        <v>0</v>
      </c>
      <c r="V43" s="250">
        <f t="shared" si="41"/>
        <v>0</v>
      </c>
    </row>
    <row r="44" spans="1:22" ht="12.75" customHeight="1" x14ac:dyDescent="0.2">
      <c r="A44" s="131"/>
      <c r="B44" s="247"/>
      <c r="C44" s="245"/>
      <c r="D44" s="88"/>
      <c r="E44" s="86"/>
      <c r="F44" s="242">
        <f t="shared" si="38"/>
        <v>0</v>
      </c>
      <c r="H44" s="211">
        <f>SUMIF(January[Budget Line:],'3a. BudgetvsExpenditures'!B44,January[Amount:])</f>
        <v>0</v>
      </c>
      <c r="I44" s="208">
        <f>SUMIF(February[Budget Line:],'3a. BudgetvsExpenditures'!B44,February[Amount:])</f>
        <v>0</v>
      </c>
      <c r="J44" s="208">
        <f>SUMIF(March[Budget Line:],'3a. BudgetvsExpenditures'!B44,March[Amount:])</f>
        <v>0</v>
      </c>
      <c r="K44" s="208">
        <f>SUMIF(April[Budget Line:],'3a. BudgetvsExpenditures'!B44,April[Amount:])</f>
        <v>0</v>
      </c>
      <c r="L44" s="208">
        <f>SUMIF(May[Budget Line:],'3a. BudgetvsExpenditures'!B44,May[Amount:])</f>
        <v>0</v>
      </c>
      <c r="M44" s="208">
        <f>SUMIF(June[Budget Line:],'3a. BudgetvsExpenditures'!B44,June[Amount:])</f>
        <v>0</v>
      </c>
      <c r="N44" s="208">
        <f>SUMIF(July[Budget Line:],'3a. BudgetvsExpenditures'!B44,July[Amount:])</f>
        <v>0</v>
      </c>
      <c r="O44" s="208">
        <f>SUMIF(August[Budget Line:],'3a. BudgetvsExpenditures'!B44,August[Amount:])</f>
        <v>0</v>
      </c>
      <c r="P44" s="208">
        <f>SUMIF(September[Budget Line:],'3a. BudgetvsExpenditures'!B44,September[Amount:])</f>
        <v>0</v>
      </c>
      <c r="Q44" s="208">
        <f>SUMIF(October[Budget Line:],'3a. BudgetvsExpenditures'!B44,October[Amount:])</f>
        <v>0</v>
      </c>
      <c r="R44" s="208">
        <f>SUMIF(November[Budget Line:],'3a. BudgetvsExpenditures'!B44,November[Amount:])</f>
        <v>0</v>
      </c>
      <c r="S44" s="216">
        <f>SUMIF(December[Budget Line:],'3a. BudgetvsExpenditures'!B44,December[Amount:])</f>
        <v>0</v>
      </c>
      <c r="T44" s="221">
        <f t="shared" si="39"/>
        <v>0</v>
      </c>
      <c r="U44" s="221">
        <f t="shared" si="40"/>
        <v>0</v>
      </c>
      <c r="V44" s="250">
        <f t="shared" si="41"/>
        <v>0</v>
      </c>
    </row>
    <row r="45" spans="1:22" ht="12.75" customHeight="1" x14ac:dyDescent="0.2">
      <c r="A45" s="131"/>
      <c r="B45" s="247"/>
      <c r="C45" s="245"/>
      <c r="D45" s="88"/>
      <c r="E45" s="86"/>
      <c r="F45" s="242">
        <f t="shared" si="38"/>
        <v>0</v>
      </c>
      <c r="H45" s="211">
        <f>SUMIF(January[Budget Line:],'3a. BudgetvsExpenditures'!B45,January[Amount:])</f>
        <v>0</v>
      </c>
      <c r="I45" s="208">
        <f>SUMIF(February[Budget Line:],'3a. BudgetvsExpenditures'!B45,February[Amount:])</f>
        <v>0</v>
      </c>
      <c r="J45" s="208">
        <f>SUMIF(March[Budget Line:],'3a. BudgetvsExpenditures'!B45,March[Amount:])</f>
        <v>0</v>
      </c>
      <c r="K45" s="208">
        <f>SUMIF(April[Budget Line:],'3a. BudgetvsExpenditures'!B45,April[Amount:])</f>
        <v>0</v>
      </c>
      <c r="L45" s="208">
        <f>SUMIF(May[Budget Line:],'3a. BudgetvsExpenditures'!B45,May[Amount:])</f>
        <v>0</v>
      </c>
      <c r="M45" s="208">
        <f>SUMIF(June[Budget Line:],'3a. BudgetvsExpenditures'!B45,June[Amount:])</f>
        <v>0</v>
      </c>
      <c r="N45" s="208">
        <f>SUMIF(July[Budget Line:],'3a. BudgetvsExpenditures'!B45,July[Amount:])</f>
        <v>0</v>
      </c>
      <c r="O45" s="208">
        <f>SUMIF(August[Budget Line:],'3a. BudgetvsExpenditures'!B45,August[Amount:])</f>
        <v>0</v>
      </c>
      <c r="P45" s="208">
        <f>SUMIF(September[Budget Line:],'3a. BudgetvsExpenditures'!B45,September[Amount:])</f>
        <v>0</v>
      </c>
      <c r="Q45" s="208">
        <f>SUMIF(October[Budget Line:],'3a. BudgetvsExpenditures'!B45,October[Amount:])</f>
        <v>0</v>
      </c>
      <c r="R45" s="208">
        <f>SUMIF(November[Budget Line:],'3a. BudgetvsExpenditures'!B45,November[Amount:])</f>
        <v>0</v>
      </c>
      <c r="S45" s="216">
        <f>SUMIF(December[Budget Line:],'3a. BudgetvsExpenditures'!B45,December[Amount:])</f>
        <v>0</v>
      </c>
      <c r="T45" s="221">
        <f t="shared" si="39"/>
        <v>0</v>
      </c>
      <c r="U45" s="221">
        <f t="shared" si="40"/>
        <v>0</v>
      </c>
      <c r="V45" s="250">
        <f t="shared" si="41"/>
        <v>0</v>
      </c>
    </row>
    <row r="46" spans="1:22" ht="15" customHeight="1" x14ac:dyDescent="0.2">
      <c r="A46" s="89" t="s">
        <v>59</v>
      </c>
      <c r="B46" s="246"/>
      <c r="C46" s="236"/>
      <c r="D46" s="236"/>
      <c r="E46" s="236"/>
      <c r="F46" s="243">
        <f>SUM(F38:F45)</f>
        <v>0</v>
      </c>
      <c r="G46" s="237"/>
      <c r="H46" s="238">
        <f t="shared" ref="H46:U46" si="42">SUM(H38:H45)</f>
        <v>0</v>
      </c>
      <c r="I46" s="239">
        <f t="shared" si="42"/>
        <v>0</v>
      </c>
      <c r="J46" s="239">
        <f t="shared" si="42"/>
        <v>0</v>
      </c>
      <c r="K46" s="239">
        <f t="shared" si="42"/>
        <v>0</v>
      </c>
      <c r="L46" s="239">
        <f t="shared" si="42"/>
        <v>0</v>
      </c>
      <c r="M46" s="239">
        <f t="shared" si="42"/>
        <v>0</v>
      </c>
      <c r="N46" s="239">
        <f t="shared" si="42"/>
        <v>0</v>
      </c>
      <c r="O46" s="239">
        <f t="shared" si="42"/>
        <v>0</v>
      </c>
      <c r="P46" s="239">
        <f t="shared" si="42"/>
        <v>0</v>
      </c>
      <c r="Q46" s="239">
        <f t="shared" si="42"/>
        <v>0</v>
      </c>
      <c r="R46" s="239">
        <f t="shared" si="42"/>
        <v>0</v>
      </c>
      <c r="S46" s="240">
        <f t="shared" si="42"/>
        <v>0</v>
      </c>
      <c r="T46" s="241">
        <f>SUM(T38:T45)</f>
        <v>0</v>
      </c>
      <c r="U46" s="241">
        <f>SUM(U38:U45)</f>
        <v>0</v>
      </c>
      <c r="V46" s="253"/>
    </row>
    <row r="47" spans="1:22" ht="16.5" customHeight="1" thickBot="1" x14ac:dyDescent="0.25">
      <c r="A47" s="244" t="s">
        <v>60</v>
      </c>
      <c r="B47" s="128"/>
      <c r="C47" s="91"/>
      <c r="D47" s="91"/>
      <c r="E47" s="91"/>
      <c r="F47" s="228">
        <f>SUM(F13,F19,F24,F30,F36,F46)</f>
        <v>0</v>
      </c>
      <c r="G47" s="74"/>
      <c r="H47" s="214">
        <f t="shared" ref="H47:U47" si="43">H13+H19+H24+H30+H36+H46</f>
        <v>0</v>
      </c>
      <c r="I47" s="215">
        <f t="shared" si="43"/>
        <v>0</v>
      </c>
      <c r="J47" s="215">
        <f t="shared" si="43"/>
        <v>0</v>
      </c>
      <c r="K47" s="215">
        <f t="shared" si="43"/>
        <v>0</v>
      </c>
      <c r="L47" s="215">
        <f t="shared" si="43"/>
        <v>0</v>
      </c>
      <c r="M47" s="215">
        <f t="shared" si="43"/>
        <v>0</v>
      </c>
      <c r="N47" s="215">
        <f t="shared" si="43"/>
        <v>0</v>
      </c>
      <c r="O47" s="215">
        <f t="shared" si="43"/>
        <v>0</v>
      </c>
      <c r="P47" s="215">
        <f t="shared" si="43"/>
        <v>0</v>
      </c>
      <c r="Q47" s="215">
        <f t="shared" si="43"/>
        <v>0</v>
      </c>
      <c r="R47" s="215">
        <f t="shared" si="43"/>
        <v>0</v>
      </c>
      <c r="S47" s="219">
        <f t="shared" si="43"/>
        <v>0</v>
      </c>
      <c r="T47" s="223">
        <f t="shared" si="43"/>
        <v>0</v>
      </c>
      <c r="U47" s="223">
        <f t="shared" si="43"/>
        <v>0</v>
      </c>
      <c r="V47" s="254">
        <f t="shared" ref="V47" si="44">IFERROR(T47/F47,0)</f>
        <v>0</v>
      </c>
    </row>
    <row r="48" spans="1:22" ht="12.75" customHeight="1" x14ac:dyDescent="0.2">
      <c r="H48" s="92"/>
      <c r="I48" s="92"/>
      <c r="J48" s="92"/>
      <c r="K48" s="92"/>
      <c r="L48" s="92"/>
      <c r="M48" s="92"/>
      <c r="N48" s="92"/>
      <c r="O48" s="92"/>
      <c r="P48" s="92"/>
      <c r="Q48" s="92"/>
      <c r="R48" s="92"/>
      <c r="S48" s="92"/>
      <c r="T48" s="93"/>
    </row>
    <row r="49" spans="3:22" ht="12.75" customHeight="1" x14ac:dyDescent="0.2">
      <c r="C49" s="69"/>
      <c r="D49" s="69"/>
      <c r="E49" s="94"/>
      <c r="F49" s="229"/>
      <c r="G49" s="69"/>
      <c r="H49" s="92"/>
      <c r="I49" s="92"/>
      <c r="J49" s="92"/>
      <c r="K49" s="92"/>
      <c r="L49" s="92"/>
      <c r="M49" s="92"/>
      <c r="N49" s="92"/>
      <c r="O49" s="92"/>
      <c r="P49" s="92"/>
      <c r="Q49" s="92"/>
      <c r="R49" s="92"/>
      <c r="S49" s="92"/>
      <c r="T49" s="93"/>
      <c r="U49" s="94"/>
      <c r="V49" s="255"/>
    </row>
    <row r="50" spans="3:22" ht="12.75" customHeight="1" x14ac:dyDescent="0.2">
      <c r="C50" s="69"/>
      <c r="D50" s="69"/>
      <c r="E50" s="94"/>
      <c r="F50" s="229"/>
      <c r="G50" s="69"/>
      <c r="H50" s="92"/>
      <c r="I50" s="92"/>
      <c r="J50" s="92"/>
      <c r="K50" s="92"/>
      <c r="L50" s="92"/>
      <c r="M50" s="92"/>
      <c r="N50" s="92"/>
      <c r="O50" s="92"/>
      <c r="P50" s="92"/>
      <c r="Q50" s="92"/>
      <c r="R50" s="92"/>
      <c r="S50" s="92"/>
      <c r="T50" s="93"/>
      <c r="U50" s="94"/>
      <c r="V50" s="255"/>
    </row>
    <row r="51" spans="3:22" ht="12.75" customHeight="1" x14ac:dyDescent="0.2">
      <c r="C51" s="69"/>
      <c r="D51" s="69"/>
      <c r="E51" s="94"/>
      <c r="F51" s="229"/>
      <c r="G51" s="69"/>
      <c r="H51" s="92"/>
      <c r="I51" s="92"/>
      <c r="J51" s="92"/>
      <c r="K51" s="92"/>
      <c r="L51" s="92"/>
      <c r="M51" s="92"/>
      <c r="N51" s="92"/>
      <c r="O51" s="92"/>
      <c r="P51" s="92"/>
      <c r="Q51" s="92"/>
      <c r="R51" s="92"/>
      <c r="S51" s="92"/>
      <c r="T51" s="93"/>
      <c r="U51" s="94"/>
      <c r="V51" s="255"/>
    </row>
    <row r="52" spans="3:22" ht="12.75" customHeight="1" x14ac:dyDescent="0.2">
      <c r="C52" s="69"/>
      <c r="D52" s="69"/>
      <c r="E52" s="94"/>
      <c r="F52" s="229"/>
      <c r="G52" s="69"/>
      <c r="H52" s="92"/>
      <c r="I52" s="92"/>
      <c r="J52" s="92"/>
      <c r="K52" s="92"/>
      <c r="L52" s="92"/>
      <c r="M52" s="92"/>
      <c r="N52" s="92"/>
      <c r="O52" s="92"/>
      <c r="P52" s="92"/>
      <c r="Q52" s="92"/>
      <c r="R52" s="92"/>
      <c r="S52" s="92"/>
      <c r="T52" s="93"/>
      <c r="U52" s="94"/>
      <c r="V52" s="255"/>
    </row>
    <row r="53" spans="3:22" ht="12.75" customHeight="1" x14ac:dyDescent="0.2">
      <c r="C53" s="69"/>
      <c r="D53" s="69"/>
      <c r="E53" s="94"/>
      <c r="F53" s="229"/>
      <c r="G53" s="69"/>
      <c r="H53" s="92"/>
      <c r="I53" s="92"/>
      <c r="J53" s="92"/>
      <c r="K53" s="92"/>
      <c r="L53" s="92"/>
      <c r="M53" s="92"/>
      <c r="N53" s="92"/>
      <c r="O53" s="92"/>
      <c r="P53" s="92"/>
      <c r="Q53" s="92"/>
      <c r="R53" s="92"/>
      <c r="S53" s="92"/>
      <c r="T53" s="93"/>
      <c r="U53" s="94"/>
      <c r="V53" s="255"/>
    </row>
    <row r="54" spans="3:22" ht="12.75" customHeight="1" x14ac:dyDescent="0.2">
      <c r="C54" s="69"/>
      <c r="D54" s="69"/>
      <c r="E54" s="94"/>
      <c r="F54" s="229"/>
      <c r="G54" s="69"/>
      <c r="H54" s="92"/>
      <c r="I54" s="92"/>
      <c r="J54" s="92"/>
      <c r="K54" s="92"/>
      <c r="L54" s="92"/>
      <c r="M54" s="92"/>
      <c r="N54" s="92"/>
      <c r="O54" s="92"/>
      <c r="P54" s="92"/>
      <c r="Q54" s="92"/>
      <c r="R54" s="92"/>
      <c r="S54" s="92"/>
      <c r="T54" s="93"/>
      <c r="U54" s="94"/>
      <c r="V54" s="255"/>
    </row>
    <row r="55" spans="3:22" ht="12.75" customHeight="1" x14ac:dyDescent="0.2">
      <c r="C55" s="69"/>
      <c r="D55" s="69"/>
      <c r="E55" s="94"/>
      <c r="F55" s="229"/>
      <c r="G55" s="69"/>
      <c r="H55" s="92"/>
      <c r="I55" s="92"/>
      <c r="J55" s="92"/>
      <c r="K55" s="92"/>
      <c r="L55" s="92"/>
      <c r="M55" s="92"/>
      <c r="N55" s="92"/>
      <c r="O55" s="92"/>
      <c r="P55" s="92"/>
      <c r="Q55" s="92"/>
      <c r="R55" s="92"/>
      <c r="S55" s="92"/>
      <c r="T55" s="93"/>
      <c r="U55" s="94"/>
      <c r="V55" s="255"/>
    </row>
    <row r="56" spans="3:22" ht="12.75" customHeight="1" x14ac:dyDescent="0.2">
      <c r="C56" s="69"/>
      <c r="D56" s="69"/>
      <c r="E56" s="94"/>
      <c r="F56" s="229"/>
      <c r="G56" s="69"/>
      <c r="H56" s="92"/>
      <c r="I56" s="92"/>
      <c r="J56" s="92"/>
      <c r="K56" s="92"/>
      <c r="L56" s="92"/>
      <c r="M56" s="92"/>
      <c r="N56" s="92"/>
      <c r="O56" s="92"/>
      <c r="P56" s="92"/>
      <c r="Q56" s="92"/>
      <c r="R56" s="92"/>
      <c r="S56" s="92"/>
      <c r="T56" s="93"/>
      <c r="U56" s="94"/>
      <c r="V56" s="255"/>
    </row>
    <row r="57" spans="3:22" ht="12.75" customHeight="1" x14ac:dyDescent="0.2">
      <c r="C57" s="69"/>
      <c r="D57" s="69"/>
      <c r="E57" s="94"/>
      <c r="F57" s="229"/>
      <c r="G57" s="69"/>
      <c r="H57" s="92"/>
      <c r="I57" s="92"/>
      <c r="J57" s="92"/>
      <c r="K57" s="92"/>
      <c r="L57" s="92"/>
      <c r="M57" s="92"/>
      <c r="N57" s="92"/>
      <c r="O57" s="92"/>
      <c r="P57" s="92"/>
      <c r="Q57" s="92"/>
      <c r="R57" s="92"/>
      <c r="S57" s="92"/>
      <c r="T57" s="93"/>
      <c r="U57" s="94"/>
      <c r="V57" s="255"/>
    </row>
    <row r="58" spans="3:22" ht="12.75" customHeight="1" x14ac:dyDescent="0.2">
      <c r="C58" s="69"/>
      <c r="D58" s="69"/>
      <c r="E58" s="94"/>
      <c r="F58" s="229"/>
      <c r="G58" s="69"/>
      <c r="H58" s="92"/>
      <c r="I58" s="92"/>
      <c r="J58" s="92"/>
      <c r="K58" s="92"/>
      <c r="L58" s="92"/>
      <c r="M58" s="92"/>
      <c r="N58" s="92"/>
      <c r="O58" s="92"/>
      <c r="P58" s="92"/>
      <c r="Q58" s="92"/>
      <c r="R58" s="92"/>
      <c r="S58" s="92"/>
      <c r="T58" s="93"/>
      <c r="U58" s="94"/>
      <c r="V58" s="255"/>
    </row>
    <row r="59" spans="3:22" ht="12.75" customHeight="1" x14ac:dyDescent="0.2">
      <c r="C59" s="69"/>
      <c r="D59" s="69"/>
      <c r="E59" s="94"/>
      <c r="F59" s="229"/>
      <c r="G59" s="69"/>
      <c r="H59" s="92"/>
      <c r="I59" s="92"/>
      <c r="J59" s="92"/>
      <c r="K59" s="92"/>
      <c r="L59" s="92"/>
      <c r="M59" s="92"/>
      <c r="N59" s="92"/>
      <c r="O59" s="92"/>
      <c r="P59" s="92"/>
      <c r="Q59" s="92"/>
      <c r="R59" s="92"/>
      <c r="S59" s="92"/>
      <c r="T59" s="93"/>
      <c r="U59" s="94"/>
      <c r="V59" s="255"/>
    </row>
    <row r="60" spans="3:22" ht="12.75" customHeight="1" x14ac:dyDescent="0.2">
      <c r="C60" s="69"/>
      <c r="D60" s="69"/>
      <c r="E60" s="94"/>
      <c r="F60" s="229"/>
      <c r="G60" s="69"/>
      <c r="H60" s="92"/>
      <c r="I60" s="92"/>
      <c r="J60" s="92"/>
      <c r="K60" s="92"/>
      <c r="L60" s="92"/>
      <c r="M60" s="92"/>
      <c r="N60" s="92"/>
      <c r="O60" s="92"/>
      <c r="P60" s="92"/>
      <c r="Q60" s="92"/>
      <c r="R60" s="92"/>
      <c r="S60" s="92"/>
      <c r="T60" s="93"/>
      <c r="U60" s="94"/>
      <c r="V60" s="255"/>
    </row>
    <row r="61" spans="3:22" ht="12.75" customHeight="1" x14ac:dyDescent="0.2">
      <c r="C61" s="69"/>
      <c r="D61" s="69"/>
      <c r="E61" s="94"/>
      <c r="F61" s="229"/>
      <c r="G61" s="69"/>
      <c r="H61" s="92"/>
      <c r="I61" s="92"/>
      <c r="J61" s="92"/>
      <c r="K61" s="92"/>
      <c r="L61" s="92"/>
      <c r="M61" s="92"/>
      <c r="N61" s="92"/>
      <c r="O61" s="92"/>
      <c r="P61" s="92"/>
      <c r="Q61" s="92"/>
      <c r="R61" s="92"/>
      <c r="S61" s="92"/>
      <c r="T61" s="93"/>
      <c r="U61" s="94"/>
      <c r="V61" s="255"/>
    </row>
    <row r="62" spans="3:22" ht="12.75" customHeight="1" x14ac:dyDescent="0.2">
      <c r="C62" s="69"/>
      <c r="D62" s="69"/>
      <c r="E62" s="94"/>
      <c r="F62" s="229"/>
      <c r="G62" s="69"/>
      <c r="H62" s="92"/>
      <c r="I62" s="92"/>
      <c r="J62" s="92"/>
      <c r="K62" s="92"/>
      <c r="L62" s="92"/>
      <c r="M62" s="92"/>
      <c r="N62" s="92"/>
      <c r="O62" s="92"/>
      <c r="P62" s="92"/>
      <c r="Q62" s="92"/>
      <c r="R62" s="92"/>
      <c r="S62" s="92"/>
      <c r="T62" s="93"/>
      <c r="U62" s="94"/>
      <c r="V62" s="255"/>
    </row>
    <row r="63" spans="3:22" x14ac:dyDescent="0.2">
      <c r="H63" s="92"/>
      <c r="I63" s="92"/>
      <c r="J63" s="92"/>
      <c r="K63" s="92"/>
      <c r="L63" s="92"/>
      <c r="M63" s="92"/>
      <c r="N63" s="92"/>
      <c r="O63" s="92"/>
      <c r="P63" s="92"/>
      <c r="Q63" s="92"/>
      <c r="R63" s="92"/>
      <c r="S63" s="92"/>
      <c r="T63" s="93"/>
    </row>
    <row r="64" spans="3:22" x14ac:dyDescent="0.2">
      <c r="H64" s="92"/>
      <c r="I64" s="92"/>
      <c r="J64" s="92"/>
      <c r="K64" s="92"/>
      <c r="L64" s="92"/>
      <c r="M64" s="92"/>
      <c r="N64" s="92"/>
      <c r="O64" s="92"/>
      <c r="P64" s="92"/>
      <c r="Q64" s="92"/>
      <c r="R64" s="92"/>
      <c r="S64" s="92"/>
      <c r="T64" s="93"/>
    </row>
    <row r="65" spans="3:30" x14ac:dyDescent="0.2">
      <c r="H65" s="92"/>
      <c r="I65" s="92"/>
      <c r="J65" s="92"/>
      <c r="K65" s="92"/>
      <c r="L65" s="92"/>
      <c r="M65" s="92"/>
      <c r="N65" s="92"/>
      <c r="O65" s="92"/>
      <c r="P65" s="92"/>
      <c r="Q65" s="92"/>
      <c r="R65" s="92"/>
      <c r="S65" s="92"/>
      <c r="T65" s="93"/>
    </row>
    <row r="66" spans="3:30" x14ac:dyDescent="0.2">
      <c r="H66" s="92"/>
      <c r="I66" s="92"/>
      <c r="J66" s="92"/>
      <c r="K66" s="92"/>
      <c r="L66" s="92"/>
      <c r="M66" s="92"/>
      <c r="N66" s="92"/>
      <c r="O66" s="92"/>
      <c r="P66" s="92"/>
      <c r="Q66" s="92"/>
      <c r="R66" s="92"/>
      <c r="S66" s="92"/>
      <c r="T66" s="93"/>
    </row>
    <row r="67" spans="3:30" x14ac:dyDescent="0.2">
      <c r="H67" s="92"/>
      <c r="I67" s="92"/>
      <c r="J67" s="92"/>
      <c r="K67" s="92"/>
      <c r="L67" s="92"/>
      <c r="M67" s="92"/>
      <c r="N67" s="92"/>
      <c r="O67" s="92"/>
      <c r="P67" s="92"/>
      <c r="Q67" s="92"/>
      <c r="R67" s="92"/>
      <c r="S67" s="92"/>
      <c r="T67" s="93"/>
    </row>
    <row r="68" spans="3:30" x14ac:dyDescent="0.2">
      <c r="H68" s="92"/>
      <c r="I68" s="92"/>
      <c r="J68" s="92"/>
      <c r="K68" s="92"/>
      <c r="L68" s="92"/>
      <c r="M68" s="92"/>
      <c r="N68" s="92"/>
      <c r="O68" s="92"/>
      <c r="P68" s="92"/>
      <c r="Q68" s="92"/>
      <c r="R68" s="92"/>
      <c r="S68" s="92"/>
      <c r="T68" s="93"/>
    </row>
    <row r="69" spans="3:30" x14ac:dyDescent="0.2">
      <c r="H69" s="92"/>
      <c r="I69" s="92"/>
      <c r="J69" s="92"/>
      <c r="K69" s="92"/>
      <c r="L69" s="92"/>
      <c r="M69" s="92"/>
      <c r="N69" s="92"/>
      <c r="O69" s="92"/>
      <c r="P69" s="92"/>
      <c r="Q69" s="92"/>
      <c r="R69" s="92"/>
      <c r="S69" s="92"/>
      <c r="T69" s="93"/>
    </row>
    <row r="70" spans="3:30" x14ac:dyDescent="0.2">
      <c r="H70" s="92"/>
      <c r="I70" s="92"/>
      <c r="J70" s="92"/>
      <c r="K70" s="92"/>
      <c r="L70" s="92"/>
      <c r="M70" s="92"/>
      <c r="N70" s="92"/>
      <c r="O70" s="92"/>
      <c r="P70" s="92"/>
      <c r="Q70" s="92"/>
      <c r="R70" s="92"/>
      <c r="S70" s="92"/>
      <c r="T70" s="93"/>
    </row>
    <row r="71" spans="3:30" x14ac:dyDescent="0.2">
      <c r="H71" s="92"/>
      <c r="I71" s="92"/>
      <c r="J71" s="92"/>
      <c r="K71" s="92"/>
      <c r="L71" s="92"/>
      <c r="M71" s="92"/>
      <c r="N71" s="92"/>
      <c r="O71" s="92"/>
      <c r="P71" s="92"/>
      <c r="Q71" s="92"/>
      <c r="R71" s="92"/>
      <c r="S71" s="92"/>
      <c r="T71" s="93"/>
    </row>
    <row r="72" spans="3:30" x14ac:dyDescent="0.2">
      <c r="C72" s="69"/>
      <c r="D72" s="69"/>
      <c r="E72" s="94"/>
      <c r="F72" s="229"/>
      <c r="G72" s="69"/>
      <c r="H72" s="92"/>
      <c r="I72" s="92"/>
      <c r="J72" s="92"/>
      <c r="K72" s="92"/>
      <c r="L72" s="92"/>
      <c r="M72" s="92"/>
      <c r="N72" s="92"/>
      <c r="O72" s="92"/>
      <c r="P72" s="92"/>
      <c r="Q72" s="92"/>
      <c r="R72" s="92"/>
      <c r="S72" s="92"/>
      <c r="T72" s="93"/>
      <c r="U72" s="94"/>
      <c r="V72" s="255"/>
      <c r="W72" s="69"/>
      <c r="X72" s="69"/>
      <c r="Y72" s="69"/>
      <c r="Z72" s="69"/>
      <c r="AA72" s="69"/>
      <c r="AB72" s="69"/>
      <c r="AC72" s="69"/>
      <c r="AD72" s="69"/>
    </row>
    <row r="73" spans="3:30" x14ac:dyDescent="0.2">
      <c r="C73" s="69"/>
      <c r="D73" s="69"/>
      <c r="E73" s="94"/>
      <c r="F73" s="229"/>
      <c r="G73" s="69"/>
      <c r="H73" s="92"/>
      <c r="I73" s="92"/>
      <c r="J73" s="92"/>
      <c r="K73" s="92"/>
      <c r="L73" s="92"/>
      <c r="M73" s="92"/>
      <c r="N73" s="92"/>
      <c r="O73" s="92"/>
      <c r="P73" s="92"/>
      <c r="Q73" s="92"/>
      <c r="R73" s="92"/>
      <c r="S73" s="92"/>
      <c r="T73" s="93"/>
      <c r="U73" s="94"/>
      <c r="V73" s="255"/>
      <c r="W73" s="69"/>
      <c r="X73" s="69"/>
      <c r="Y73" s="69"/>
      <c r="Z73" s="69"/>
      <c r="AA73" s="69"/>
      <c r="AB73" s="69"/>
      <c r="AC73" s="69"/>
      <c r="AD73" s="69"/>
    </row>
    <row r="74" spans="3:30" x14ac:dyDescent="0.2">
      <c r="C74" s="69"/>
      <c r="D74" s="69"/>
      <c r="E74" s="94"/>
      <c r="F74" s="229"/>
      <c r="G74" s="69"/>
      <c r="H74" s="92"/>
      <c r="I74" s="92"/>
      <c r="J74" s="92"/>
      <c r="K74" s="92"/>
      <c r="L74" s="92"/>
      <c r="M74" s="92"/>
      <c r="N74" s="92"/>
      <c r="O74" s="92"/>
      <c r="P74" s="92"/>
      <c r="Q74" s="92"/>
      <c r="R74" s="92"/>
      <c r="S74" s="92"/>
      <c r="T74" s="93"/>
      <c r="U74" s="94"/>
      <c r="V74" s="255"/>
      <c r="W74" s="69"/>
      <c r="X74" s="69"/>
      <c r="Y74" s="69"/>
      <c r="Z74" s="69"/>
      <c r="AA74" s="69"/>
      <c r="AB74" s="69"/>
      <c r="AC74" s="69"/>
      <c r="AD74" s="69"/>
    </row>
    <row r="75" spans="3:30" x14ac:dyDescent="0.2">
      <c r="C75" s="69"/>
      <c r="D75" s="69"/>
      <c r="E75" s="94"/>
      <c r="F75" s="229"/>
      <c r="G75" s="69"/>
      <c r="H75" s="92"/>
      <c r="I75" s="92"/>
      <c r="J75" s="92"/>
      <c r="K75" s="92"/>
      <c r="L75" s="92"/>
      <c r="M75" s="92"/>
      <c r="N75" s="92"/>
      <c r="O75" s="92"/>
      <c r="P75" s="92"/>
      <c r="Q75" s="92"/>
      <c r="R75" s="92"/>
      <c r="S75" s="92"/>
      <c r="T75" s="93"/>
      <c r="U75" s="94"/>
      <c r="V75" s="255"/>
      <c r="W75" s="69"/>
      <c r="X75" s="69"/>
      <c r="Y75" s="69"/>
      <c r="Z75" s="69"/>
      <c r="AA75" s="69"/>
      <c r="AB75" s="69"/>
      <c r="AC75" s="69"/>
      <c r="AD75" s="69"/>
    </row>
    <row r="76" spans="3:30" x14ac:dyDescent="0.2">
      <c r="C76" s="69"/>
      <c r="D76" s="69"/>
      <c r="E76" s="94"/>
      <c r="F76" s="229"/>
      <c r="G76" s="69"/>
      <c r="H76" s="92"/>
      <c r="I76" s="92"/>
      <c r="J76" s="92"/>
      <c r="K76" s="92"/>
      <c r="L76" s="92"/>
      <c r="M76" s="92"/>
      <c r="N76" s="92"/>
      <c r="O76" s="92"/>
      <c r="P76" s="92"/>
      <c r="Q76" s="92"/>
      <c r="R76" s="92"/>
      <c r="S76" s="92"/>
      <c r="T76" s="93"/>
      <c r="U76" s="94"/>
      <c r="V76" s="255"/>
      <c r="W76" s="69"/>
      <c r="X76" s="69"/>
      <c r="Y76" s="69"/>
      <c r="Z76" s="69"/>
      <c r="AA76" s="69"/>
      <c r="AB76" s="69"/>
      <c r="AC76" s="69"/>
      <c r="AD76" s="69"/>
    </row>
    <row r="77" spans="3:30" x14ac:dyDescent="0.2">
      <c r="C77" s="69"/>
      <c r="D77" s="69"/>
      <c r="E77" s="94"/>
      <c r="F77" s="229"/>
      <c r="G77" s="69"/>
      <c r="H77" s="92"/>
      <c r="I77" s="92"/>
      <c r="J77" s="92"/>
      <c r="K77" s="92"/>
      <c r="L77" s="92"/>
      <c r="M77" s="92"/>
      <c r="N77" s="92"/>
      <c r="O77" s="92"/>
      <c r="P77" s="92"/>
      <c r="Q77" s="92"/>
      <c r="R77" s="92"/>
      <c r="S77" s="92"/>
      <c r="T77" s="93"/>
      <c r="U77" s="94"/>
      <c r="V77" s="255"/>
      <c r="W77" s="69"/>
      <c r="X77" s="69"/>
      <c r="Y77" s="69"/>
      <c r="Z77" s="69"/>
      <c r="AA77" s="69"/>
      <c r="AB77" s="69"/>
      <c r="AC77" s="69"/>
      <c r="AD77" s="69"/>
    </row>
    <row r="78" spans="3:30" x14ac:dyDescent="0.2">
      <c r="C78" s="69"/>
      <c r="D78" s="69"/>
      <c r="E78" s="94"/>
      <c r="F78" s="229"/>
      <c r="G78" s="69"/>
      <c r="H78" s="92"/>
      <c r="I78" s="92"/>
      <c r="J78" s="92"/>
      <c r="K78" s="92"/>
      <c r="L78" s="92"/>
      <c r="M78" s="92"/>
      <c r="N78" s="92"/>
      <c r="O78" s="92"/>
      <c r="P78" s="92"/>
      <c r="Q78" s="92"/>
      <c r="R78" s="92"/>
      <c r="S78" s="92"/>
      <c r="T78" s="93"/>
      <c r="U78" s="94"/>
      <c r="V78" s="255"/>
      <c r="W78" s="69"/>
      <c r="X78" s="69"/>
      <c r="Y78" s="69"/>
      <c r="Z78" s="69"/>
      <c r="AA78" s="69"/>
      <c r="AB78" s="69"/>
      <c r="AC78" s="69"/>
      <c r="AD78" s="69"/>
    </row>
    <row r="79" spans="3:30" x14ac:dyDescent="0.2">
      <c r="C79" s="69"/>
      <c r="D79" s="69"/>
      <c r="E79" s="94"/>
      <c r="F79" s="229"/>
      <c r="G79" s="69"/>
      <c r="H79" s="92"/>
      <c r="I79" s="92"/>
      <c r="J79" s="92"/>
      <c r="K79" s="92"/>
      <c r="L79" s="92"/>
      <c r="M79" s="92"/>
      <c r="N79" s="92"/>
      <c r="O79" s="92"/>
      <c r="P79" s="92"/>
      <c r="Q79" s="92"/>
      <c r="R79" s="92"/>
      <c r="S79" s="92"/>
      <c r="T79" s="93"/>
      <c r="U79" s="94"/>
      <c r="V79" s="255"/>
      <c r="W79" s="69"/>
      <c r="X79" s="69"/>
      <c r="Y79" s="69"/>
      <c r="Z79" s="69"/>
      <c r="AA79" s="69"/>
      <c r="AB79" s="69"/>
      <c r="AC79" s="69"/>
      <c r="AD79" s="69"/>
    </row>
    <row r="80" spans="3:30" x14ac:dyDescent="0.2">
      <c r="C80" s="69"/>
      <c r="D80" s="69"/>
      <c r="E80" s="94"/>
      <c r="F80" s="229"/>
      <c r="G80" s="69"/>
      <c r="H80" s="92"/>
      <c r="I80" s="92"/>
      <c r="J80" s="92"/>
      <c r="K80" s="92"/>
      <c r="L80" s="92"/>
      <c r="M80" s="92"/>
      <c r="N80" s="92"/>
      <c r="O80" s="92"/>
      <c r="P80" s="92"/>
      <c r="Q80" s="92"/>
      <c r="R80" s="92"/>
      <c r="S80" s="92"/>
      <c r="T80" s="93"/>
      <c r="U80" s="94"/>
      <c r="V80" s="255"/>
      <c r="W80" s="69"/>
      <c r="X80" s="69"/>
      <c r="Y80" s="69"/>
      <c r="Z80" s="69"/>
      <c r="AA80" s="69"/>
      <c r="AB80" s="69"/>
      <c r="AC80" s="69"/>
      <c r="AD80" s="69"/>
    </row>
    <row r="81" spans="3:30" x14ac:dyDescent="0.2">
      <c r="C81" s="69"/>
      <c r="D81" s="69"/>
      <c r="E81" s="94"/>
      <c r="F81" s="229"/>
      <c r="G81" s="69"/>
      <c r="H81" s="92"/>
      <c r="I81" s="92"/>
      <c r="J81" s="92"/>
      <c r="K81" s="92"/>
      <c r="L81" s="92"/>
      <c r="M81" s="92"/>
      <c r="N81" s="92"/>
      <c r="O81" s="92"/>
      <c r="P81" s="92"/>
      <c r="Q81" s="92"/>
      <c r="R81" s="92"/>
      <c r="S81" s="92"/>
      <c r="T81" s="93"/>
      <c r="U81" s="94"/>
      <c r="V81" s="255"/>
      <c r="W81" s="69"/>
      <c r="X81" s="69"/>
      <c r="Y81" s="69"/>
      <c r="Z81" s="69"/>
      <c r="AA81" s="69"/>
      <c r="AB81" s="69"/>
      <c r="AC81" s="69"/>
      <c r="AD81" s="69"/>
    </row>
    <row r="82" spans="3:30" x14ac:dyDescent="0.2">
      <c r="C82" s="69"/>
      <c r="D82" s="69"/>
      <c r="E82" s="94"/>
      <c r="F82" s="229"/>
      <c r="G82" s="69"/>
      <c r="H82" s="92"/>
      <c r="I82" s="92"/>
      <c r="J82" s="92"/>
      <c r="K82" s="92"/>
      <c r="L82" s="92"/>
      <c r="M82" s="92"/>
      <c r="N82" s="92"/>
      <c r="O82" s="92"/>
      <c r="P82" s="92"/>
      <c r="Q82" s="92"/>
      <c r="R82" s="92"/>
      <c r="S82" s="92"/>
      <c r="T82" s="93"/>
      <c r="U82" s="94"/>
      <c r="V82" s="255"/>
      <c r="W82" s="69"/>
      <c r="X82" s="69"/>
      <c r="Y82" s="69"/>
      <c r="Z82" s="69"/>
      <c r="AA82" s="69"/>
      <c r="AB82" s="69"/>
      <c r="AC82" s="69"/>
      <c r="AD82" s="69"/>
    </row>
    <row r="83" spans="3:30" x14ac:dyDescent="0.2">
      <c r="C83" s="69"/>
      <c r="D83" s="69"/>
      <c r="E83" s="94"/>
      <c r="F83" s="229"/>
      <c r="G83" s="69"/>
      <c r="H83" s="92"/>
      <c r="I83" s="92"/>
      <c r="J83" s="92"/>
      <c r="K83" s="92"/>
      <c r="L83" s="92"/>
      <c r="M83" s="92"/>
      <c r="N83" s="92"/>
      <c r="O83" s="92"/>
      <c r="P83" s="92"/>
      <c r="Q83" s="92"/>
      <c r="R83" s="92"/>
      <c r="S83" s="92"/>
      <c r="T83" s="93"/>
      <c r="U83" s="94"/>
      <c r="V83" s="255"/>
      <c r="W83" s="69"/>
      <c r="X83" s="69"/>
      <c r="Y83" s="69"/>
      <c r="Z83" s="69"/>
      <c r="AA83" s="69"/>
      <c r="AB83" s="69"/>
      <c r="AC83" s="69"/>
      <c r="AD83" s="69"/>
    </row>
    <row r="84" spans="3:30" x14ac:dyDescent="0.2">
      <c r="C84" s="69"/>
      <c r="D84" s="69"/>
      <c r="E84" s="94"/>
      <c r="F84" s="229"/>
      <c r="G84" s="69"/>
      <c r="H84" s="92"/>
      <c r="I84" s="92"/>
      <c r="J84" s="92"/>
      <c r="K84" s="92"/>
      <c r="L84" s="92"/>
      <c r="M84" s="92"/>
      <c r="N84" s="92"/>
      <c r="O84" s="92"/>
      <c r="P84" s="92"/>
      <c r="Q84" s="92"/>
      <c r="R84" s="92"/>
      <c r="S84" s="92"/>
      <c r="T84" s="93"/>
      <c r="U84" s="94"/>
      <c r="V84" s="255"/>
      <c r="W84" s="69"/>
      <c r="X84" s="69"/>
      <c r="Y84" s="69"/>
      <c r="Z84" s="69"/>
      <c r="AA84" s="69"/>
      <c r="AB84" s="69"/>
      <c r="AC84" s="69"/>
      <c r="AD84" s="69"/>
    </row>
    <row r="85" spans="3:30" x14ac:dyDescent="0.2">
      <c r="C85" s="69"/>
      <c r="D85" s="69"/>
      <c r="E85" s="94"/>
      <c r="F85" s="229"/>
      <c r="G85" s="69"/>
      <c r="H85" s="92"/>
      <c r="I85" s="92"/>
      <c r="J85" s="92"/>
      <c r="K85" s="92"/>
      <c r="L85" s="92"/>
      <c r="M85" s="92"/>
      <c r="N85" s="92"/>
      <c r="O85" s="92"/>
      <c r="P85" s="92"/>
      <c r="Q85" s="92"/>
      <c r="R85" s="92"/>
      <c r="S85" s="92"/>
      <c r="T85" s="93"/>
      <c r="U85" s="94"/>
      <c r="V85" s="255"/>
      <c r="W85" s="69"/>
      <c r="X85" s="69"/>
      <c r="Y85" s="69"/>
      <c r="Z85" s="69"/>
      <c r="AA85" s="69"/>
      <c r="AB85" s="69"/>
      <c r="AC85" s="69"/>
      <c r="AD85" s="69"/>
    </row>
    <row r="86" spans="3:30" x14ac:dyDescent="0.2">
      <c r="C86" s="69"/>
      <c r="D86" s="69"/>
      <c r="E86" s="94"/>
      <c r="F86" s="229"/>
      <c r="G86" s="69"/>
      <c r="H86" s="92"/>
      <c r="I86" s="92"/>
      <c r="J86" s="92"/>
      <c r="K86" s="92"/>
      <c r="L86" s="92"/>
      <c r="M86" s="92"/>
      <c r="N86" s="92"/>
      <c r="O86" s="92"/>
      <c r="P86" s="92"/>
      <c r="Q86" s="92"/>
      <c r="R86" s="92"/>
      <c r="S86" s="92"/>
      <c r="T86" s="93"/>
      <c r="U86" s="94"/>
      <c r="V86" s="255"/>
      <c r="W86" s="69"/>
      <c r="X86" s="69"/>
      <c r="Y86" s="69"/>
      <c r="Z86" s="69"/>
      <c r="AA86" s="69"/>
      <c r="AB86" s="69"/>
      <c r="AC86" s="69"/>
      <c r="AD86" s="69"/>
    </row>
    <row r="87" spans="3:30" x14ac:dyDescent="0.2">
      <c r="C87" s="69"/>
      <c r="D87" s="69"/>
      <c r="E87" s="94"/>
      <c r="F87" s="229"/>
      <c r="G87" s="69"/>
      <c r="H87" s="92"/>
      <c r="I87" s="92"/>
      <c r="J87" s="92"/>
      <c r="K87" s="92"/>
      <c r="L87" s="92"/>
      <c r="M87" s="92"/>
      <c r="N87" s="92"/>
      <c r="O87" s="92"/>
      <c r="P87" s="92"/>
      <c r="Q87" s="92"/>
      <c r="R87" s="92"/>
      <c r="S87" s="92"/>
      <c r="T87" s="93"/>
      <c r="U87" s="94"/>
      <c r="V87" s="255"/>
      <c r="W87" s="69"/>
      <c r="X87" s="69"/>
      <c r="Y87" s="69"/>
      <c r="Z87" s="69"/>
      <c r="AA87" s="69"/>
      <c r="AB87" s="69"/>
      <c r="AC87" s="69"/>
      <c r="AD87" s="69"/>
    </row>
    <row r="88" spans="3:30" x14ac:dyDescent="0.2">
      <c r="C88" s="69"/>
      <c r="D88" s="69"/>
      <c r="E88" s="94"/>
      <c r="F88" s="229"/>
      <c r="G88" s="69"/>
      <c r="H88" s="92"/>
      <c r="I88" s="92"/>
      <c r="J88" s="92"/>
      <c r="K88" s="92"/>
      <c r="L88" s="92"/>
      <c r="M88" s="92"/>
      <c r="N88" s="92"/>
      <c r="O88" s="92"/>
      <c r="P88" s="92"/>
      <c r="Q88" s="92"/>
      <c r="R88" s="92"/>
      <c r="S88" s="92"/>
      <c r="T88" s="93"/>
      <c r="U88" s="94"/>
      <c r="V88" s="255"/>
      <c r="W88" s="69"/>
      <c r="X88" s="69"/>
      <c r="Y88" s="69"/>
      <c r="Z88" s="69"/>
      <c r="AA88" s="69"/>
      <c r="AB88" s="69"/>
      <c r="AC88" s="69"/>
      <c r="AD88" s="69"/>
    </row>
    <row r="89" spans="3:30" x14ac:dyDescent="0.2">
      <c r="C89" s="69"/>
      <c r="D89" s="69"/>
      <c r="E89" s="94"/>
      <c r="F89" s="229"/>
      <c r="G89" s="69"/>
      <c r="H89" s="92"/>
      <c r="I89" s="92"/>
      <c r="J89" s="92"/>
      <c r="K89" s="92"/>
      <c r="L89" s="92"/>
      <c r="M89" s="92"/>
      <c r="N89" s="92"/>
      <c r="O89" s="92"/>
      <c r="P89" s="92"/>
      <c r="Q89" s="92"/>
      <c r="R89" s="92"/>
      <c r="S89" s="92"/>
      <c r="T89" s="93"/>
      <c r="U89" s="94"/>
      <c r="V89" s="255"/>
      <c r="W89" s="69"/>
      <c r="X89" s="69"/>
      <c r="Y89" s="69"/>
      <c r="Z89" s="69"/>
      <c r="AA89" s="69"/>
      <c r="AB89" s="69"/>
      <c r="AC89" s="69"/>
      <c r="AD89" s="69"/>
    </row>
    <row r="90" spans="3:30" x14ac:dyDescent="0.2">
      <c r="C90" s="69"/>
      <c r="D90" s="69"/>
      <c r="E90" s="94"/>
      <c r="F90" s="229"/>
      <c r="G90" s="69"/>
      <c r="H90" s="92"/>
      <c r="I90" s="92"/>
      <c r="J90" s="92"/>
      <c r="K90" s="92"/>
      <c r="L90" s="92"/>
      <c r="M90" s="92"/>
      <c r="N90" s="92"/>
      <c r="O90" s="92"/>
      <c r="P90" s="92"/>
      <c r="Q90" s="92"/>
      <c r="R90" s="92"/>
      <c r="S90" s="92"/>
      <c r="T90" s="93"/>
      <c r="U90" s="94"/>
      <c r="V90" s="255"/>
      <c r="W90" s="69"/>
      <c r="X90" s="69"/>
      <c r="Y90" s="69"/>
      <c r="Z90" s="69"/>
      <c r="AA90" s="69"/>
      <c r="AB90" s="69"/>
      <c r="AC90" s="69"/>
      <c r="AD90" s="69"/>
    </row>
    <row r="91" spans="3:30" x14ac:dyDescent="0.2">
      <c r="C91" s="69"/>
      <c r="D91" s="69"/>
      <c r="E91" s="94"/>
      <c r="F91" s="229"/>
      <c r="G91" s="69"/>
      <c r="H91" s="92"/>
      <c r="I91" s="92"/>
      <c r="J91" s="92"/>
      <c r="K91" s="92"/>
      <c r="L91" s="92"/>
      <c r="M91" s="92"/>
      <c r="N91" s="92"/>
      <c r="O91" s="92"/>
      <c r="P91" s="92"/>
      <c r="Q91" s="92"/>
      <c r="R91" s="92"/>
      <c r="S91" s="92"/>
      <c r="T91" s="93"/>
      <c r="U91" s="94"/>
      <c r="V91" s="255"/>
      <c r="W91" s="69"/>
      <c r="X91" s="69"/>
      <c r="Y91" s="69"/>
      <c r="Z91" s="69"/>
      <c r="AA91" s="69"/>
      <c r="AB91" s="69"/>
      <c r="AC91" s="69"/>
      <c r="AD91" s="69"/>
    </row>
    <row r="92" spans="3:30" x14ac:dyDescent="0.2">
      <c r="C92" s="69"/>
      <c r="D92" s="69"/>
      <c r="E92" s="94"/>
      <c r="F92" s="229"/>
      <c r="G92" s="69"/>
      <c r="H92" s="92"/>
      <c r="I92" s="92"/>
      <c r="J92" s="92"/>
      <c r="K92" s="92"/>
      <c r="L92" s="92"/>
      <c r="M92" s="92"/>
      <c r="N92" s="92"/>
      <c r="O92" s="92"/>
      <c r="P92" s="92"/>
      <c r="Q92" s="92"/>
      <c r="R92" s="92"/>
      <c r="S92" s="92"/>
      <c r="T92" s="93"/>
      <c r="U92" s="94"/>
      <c r="V92" s="255"/>
      <c r="W92" s="69"/>
      <c r="X92" s="69"/>
      <c r="Y92" s="69"/>
      <c r="Z92" s="69"/>
      <c r="AA92" s="69"/>
      <c r="AB92" s="69"/>
      <c r="AC92" s="69"/>
      <c r="AD92" s="69"/>
    </row>
    <row r="93" spans="3:30" x14ac:dyDescent="0.2">
      <c r="C93" s="69"/>
      <c r="D93" s="69"/>
      <c r="E93" s="94"/>
      <c r="F93" s="229"/>
      <c r="G93" s="69"/>
      <c r="H93" s="92"/>
      <c r="I93" s="92"/>
      <c r="J93" s="92"/>
      <c r="K93" s="92"/>
      <c r="L93" s="92"/>
      <c r="M93" s="92"/>
      <c r="N93" s="92"/>
      <c r="O93" s="92"/>
      <c r="P93" s="92"/>
      <c r="Q93" s="92"/>
      <c r="R93" s="92"/>
      <c r="S93" s="92"/>
      <c r="T93" s="93"/>
      <c r="U93" s="94"/>
      <c r="V93" s="255"/>
      <c r="W93" s="69"/>
      <c r="X93" s="69"/>
      <c r="Y93" s="69"/>
      <c r="Z93" s="69"/>
      <c r="AA93" s="69"/>
      <c r="AB93" s="69"/>
      <c r="AC93" s="69"/>
      <c r="AD93" s="69"/>
    </row>
    <row r="94" spans="3:30" x14ac:dyDescent="0.2">
      <c r="C94" s="69"/>
      <c r="D94" s="69"/>
      <c r="E94" s="94"/>
      <c r="F94" s="229"/>
      <c r="G94" s="69"/>
      <c r="H94" s="92"/>
      <c r="I94" s="92"/>
      <c r="J94" s="92"/>
      <c r="K94" s="92"/>
      <c r="L94" s="92"/>
      <c r="M94" s="92"/>
      <c r="N94" s="92"/>
      <c r="O94" s="92"/>
      <c r="P94" s="92"/>
      <c r="Q94" s="92"/>
      <c r="R94" s="92"/>
      <c r="S94" s="92"/>
      <c r="T94" s="93"/>
      <c r="U94" s="94"/>
      <c r="V94" s="255"/>
      <c r="W94" s="69"/>
      <c r="X94" s="69"/>
      <c r="Y94" s="69"/>
      <c r="Z94" s="69"/>
      <c r="AA94" s="69"/>
      <c r="AB94" s="69"/>
      <c r="AC94" s="69"/>
      <c r="AD94" s="69"/>
    </row>
    <row r="95" spans="3:30" x14ac:dyDescent="0.2">
      <c r="C95" s="69"/>
      <c r="D95" s="69"/>
      <c r="E95" s="94"/>
      <c r="F95" s="229"/>
      <c r="G95" s="69"/>
      <c r="H95" s="92"/>
      <c r="I95" s="92"/>
      <c r="J95" s="92"/>
      <c r="K95" s="92"/>
      <c r="L95" s="92"/>
      <c r="M95" s="92"/>
      <c r="N95" s="92"/>
      <c r="O95" s="92"/>
      <c r="P95" s="92"/>
      <c r="Q95" s="92"/>
      <c r="R95" s="92"/>
      <c r="S95" s="92"/>
      <c r="T95" s="93"/>
      <c r="U95" s="94"/>
      <c r="V95" s="255"/>
      <c r="W95" s="69"/>
      <c r="X95" s="69"/>
      <c r="Y95" s="69"/>
      <c r="Z95" s="69"/>
      <c r="AA95" s="69"/>
      <c r="AB95" s="69"/>
      <c r="AC95" s="69"/>
      <c r="AD95" s="69"/>
    </row>
    <row r="96" spans="3:30" x14ac:dyDescent="0.2">
      <c r="C96" s="69"/>
      <c r="D96" s="69"/>
      <c r="E96" s="94"/>
      <c r="F96" s="229"/>
      <c r="G96" s="69"/>
      <c r="H96" s="92"/>
      <c r="I96" s="92"/>
      <c r="J96" s="92"/>
      <c r="K96" s="92"/>
      <c r="L96" s="92"/>
      <c r="M96" s="92"/>
      <c r="N96" s="92"/>
      <c r="O96" s="92"/>
      <c r="P96" s="92"/>
      <c r="Q96" s="92"/>
      <c r="R96" s="92"/>
      <c r="S96" s="92"/>
      <c r="T96" s="93"/>
      <c r="U96" s="94"/>
      <c r="V96" s="255"/>
      <c r="W96" s="69"/>
      <c r="X96" s="69"/>
      <c r="Y96" s="69"/>
      <c r="Z96" s="69"/>
      <c r="AA96" s="69"/>
      <c r="AB96" s="69"/>
      <c r="AC96" s="69"/>
      <c r="AD96" s="69"/>
    </row>
    <row r="97" spans="3:30" x14ac:dyDescent="0.2">
      <c r="C97" s="69"/>
      <c r="D97" s="69"/>
      <c r="E97" s="94"/>
      <c r="F97" s="229"/>
      <c r="G97" s="69"/>
      <c r="H97" s="92"/>
      <c r="I97" s="92"/>
      <c r="J97" s="92"/>
      <c r="K97" s="92"/>
      <c r="L97" s="92"/>
      <c r="M97" s="92"/>
      <c r="N97" s="92"/>
      <c r="O97" s="92"/>
      <c r="P97" s="92"/>
      <c r="Q97" s="92"/>
      <c r="R97" s="92"/>
      <c r="S97" s="92"/>
      <c r="T97" s="93"/>
      <c r="U97" s="94"/>
      <c r="V97" s="255"/>
      <c r="W97" s="69"/>
      <c r="X97" s="69"/>
      <c r="Y97" s="69"/>
      <c r="Z97" s="69"/>
      <c r="AA97" s="69"/>
      <c r="AB97" s="69"/>
      <c r="AC97" s="69"/>
      <c r="AD97" s="69"/>
    </row>
    <row r="98" spans="3:30" x14ac:dyDescent="0.2">
      <c r="C98" s="69"/>
      <c r="D98" s="69"/>
      <c r="E98" s="94"/>
      <c r="F98" s="229"/>
      <c r="G98" s="69"/>
      <c r="H98" s="92"/>
      <c r="I98" s="92"/>
      <c r="J98" s="92"/>
      <c r="K98" s="92"/>
      <c r="L98" s="92"/>
      <c r="M98" s="92"/>
      <c r="N98" s="92"/>
      <c r="O98" s="92"/>
      <c r="P98" s="92"/>
      <c r="Q98" s="92"/>
      <c r="R98" s="92"/>
      <c r="S98" s="92"/>
      <c r="T98" s="93"/>
      <c r="U98" s="94"/>
      <c r="V98" s="255"/>
      <c r="W98" s="69"/>
      <c r="X98" s="69"/>
      <c r="Y98" s="69"/>
      <c r="Z98" s="69"/>
      <c r="AA98" s="69"/>
      <c r="AB98" s="69"/>
      <c r="AC98" s="69"/>
      <c r="AD98" s="69"/>
    </row>
    <row r="99" spans="3:30" x14ac:dyDescent="0.2">
      <c r="C99" s="69"/>
      <c r="D99" s="69"/>
      <c r="E99" s="94"/>
      <c r="F99" s="229"/>
      <c r="G99" s="69"/>
      <c r="H99" s="92"/>
      <c r="I99" s="92"/>
      <c r="J99" s="92"/>
      <c r="K99" s="92"/>
      <c r="L99" s="92"/>
      <c r="M99" s="92"/>
      <c r="N99" s="92"/>
      <c r="O99" s="92"/>
      <c r="P99" s="92"/>
      <c r="Q99" s="92"/>
      <c r="R99" s="92"/>
      <c r="S99" s="92"/>
      <c r="T99" s="93"/>
      <c r="U99" s="94"/>
      <c r="V99" s="255"/>
      <c r="W99" s="69"/>
      <c r="X99" s="69"/>
      <c r="Y99" s="69"/>
      <c r="Z99" s="69"/>
      <c r="AA99" s="69"/>
      <c r="AB99" s="69"/>
      <c r="AC99" s="69"/>
      <c r="AD99" s="69"/>
    </row>
    <row r="100" spans="3:30" x14ac:dyDescent="0.2">
      <c r="C100" s="69"/>
      <c r="D100" s="69"/>
      <c r="E100" s="94"/>
      <c r="F100" s="229"/>
      <c r="G100" s="69"/>
      <c r="H100" s="92"/>
      <c r="I100" s="92"/>
      <c r="J100" s="92"/>
      <c r="K100" s="92"/>
      <c r="L100" s="92"/>
      <c r="M100" s="92"/>
      <c r="N100" s="92"/>
      <c r="O100" s="92"/>
      <c r="P100" s="92"/>
      <c r="Q100" s="92"/>
      <c r="R100" s="92"/>
      <c r="S100" s="92"/>
      <c r="T100" s="93"/>
      <c r="U100" s="94"/>
      <c r="V100" s="255"/>
      <c r="W100" s="69"/>
      <c r="X100" s="69"/>
      <c r="Y100" s="69"/>
      <c r="Z100" s="69"/>
      <c r="AA100" s="69"/>
      <c r="AB100" s="69"/>
      <c r="AC100" s="69"/>
      <c r="AD100" s="69"/>
    </row>
    <row r="101" spans="3:30" x14ac:dyDescent="0.2">
      <c r="C101" s="69"/>
      <c r="D101" s="69"/>
      <c r="E101" s="94"/>
      <c r="F101" s="229"/>
      <c r="G101" s="69"/>
      <c r="H101" s="92"/>
      <c r="I101" s="92"/>
      <c r="J101" s="92"/>
      <c r="K101" s="92"/>
      <c r="L101" s="92"/>
      <c r="M101" s="92"/>
      <c r="N101" s="92"/>
      <c r="O101" s="92"/>
      <c r="P101" s="92"/>
      <c r="Q101" s="92"/>
      <c r="R101" s="92"/>
      <c r="S101" s="92"/>
      <c r="T101" s="93"/>
      <c r="U101" s="94"/>
      <c r="V101" s="255"/>
      <c r="W101" s="69"/>
      <c r="X101" s="69"/>
      <c r="Y101" s="69"/>
      <c r="Z101" s="69"/>
      <c r="AA101" s="69"/>
      <c r="AB101" s="69"/>
      <c r="AC101" s="69"/>
      <c r="AD101" s="69"/>
    </row>
    <row r="102" spans="3:30" x14ac:dyDescent="0.2">
      <c r="C102" s="69"/>
      <c r="D102" s="69"/>
      <c r="E102" s="94"/>
      <c r="F102" s="229"/>
      <c r="G102" s="69"/>
      <c r="H102" s="92"/>
      <c r="I102" s="92"/>
      <c r="J102" s="92"/>
      <c r="K102" s="92"/>
      <c r="L102" s="92"/>
      <c r="M102" s="92"/>
      <c r="N102" s="92"/>
      <c r="O102" s="92"/>
      <c r="P102" s="92"/>
      <c r="Q102" s="92"/>
      <c r="R102" s="92"/>
      <c r="S102" s="92"/>
      <c r="T102" s="93"/>
      <c r="U102" s="94"/>
      <c r="V102" s="255"/>
      <c r="W102" s="69"/>
      <c r="X102" s="69"/>
      <c r="Y102" s="69"/>
      <c r="Z102" s="69"/>
      <c r="AA102" s="69"/>
      <c r="AB102" s="69"/>
      <c r="AC102" s="69"/>
      <c r="AD102" s="69"/>
    </row>
    <row r="103" spans="3:30" x14ac:dyDescent="0.2">
      <c r="C103" s="69"/>
      <c r="D103" s="69"/>
      <c r="E103" s="94"/>
      <c r="F103" s="229"/>
      <c r="G103" s="69"/>
      <c r="H103" s="92"/>
      <c r="I103" s="92"/>
      <c r="J103" s="92"/>
      <c r="K103" s="92"/>
      <c r="L103" s="92"/>
      <c r="M103" s="92"/>
      <c r="N103" s="92"/>
      <c r="O103" s="92"/>
      <c r="P103" s="92"/>
      <c r="Q103" s="92"/>
      <c r="R103" s="92"/>
      <c r="S103" s="92"/>
      <c r="T103" s="93"/>
      <c r="U103" s="94"/>
      <c r="V103" s="255"/>
      <c r="W103" s="69"/>
      <c r="X103" s="69"/>
      <c r="Y103" s="69"/>
      <c r="Z103" s="69"/>
      <c r="AA103" s="69"/>
      <c r="AB103" s="69"/>
      <c r="AC103" s="69"/>
      <c r="AD103" s="69"/>
    </row>
    <row r="104" spans="3:30" x14ac:dyDescent="0.2">
      <c r="C104" s="69"/>
      <c r="D104" s="69"/>
      <c r="E104" s="94"/>
      <c r="F104" s="229"/>
      <c r="G104" s="69"/>
      <c r="H104" s="92"/>
      <c r="I104" s="92"/>
      <c r="J104" s="92"/>
      <c r="K104" s="92"/>
      <c r="L104" s="92"/>
      <c r="M104" s="92"/>
      <c r="N104" s="92"/>
      <c r="O104" s="92"/>
      <c r="P104" s="92"/>
      <c r="Q104" s="92"/>
      <c r="R104" s="92"/>
      <c r="S104" s="92"/>
      <c r="T104" s="93"/>
      <c r="U104" s="94"/>
      <c r="V104" s="255"/>
      <c r="W104" s="69"/>
      <c r="X104" s="69"/>
      <c r="Y104" s="69"/>
      <c r="Z104" s="69"/>
      <c r="AA104" s="69"/>
      <c r="AB104" s="69"/>
      <c r="AC104" s="69"/>
      <c r="AD104" s="69"/>
    </row>
    <row r="105" spans="3:30" x14ac:dyDescent="0.2">
      <c r="C105" s="69"/>
      <c r="D105" s="69"/>
      <c r="E105" s="94"/>
      <c r="F105" s="229"/>
      <c r="G105" s="69"/>
      <c r="H105" s="92"/>
      <c r="I105" s="92"/>
      <c r="J105" s="92"/>
      <c r="K105" s="92"/>
      <c r="L105" s="92"/>
      <c r="M105" s="92"/>
      <c r="N105" s="92"/>
      <c r="O105" s="92"/>
      <c r="P105" s="92"/>
      <c r="Q105" s="92"/>
      <c r="R105" s="92"/>
      <c r="S105" s="92"/>
      <c r="T105" s="93"/>
      <c r="U105" s="94"/>
      <c r="V105" s="255"/>
      <c r="W105" s="69"/>
      <c r="X105" s="69"/>
      <c r="Y105" s="69"/>
      <c r="Z105" s="69"/>
      <c r="AA105" s="69"/>
      <c r="AB105" s="69"/>
      <c r="AC105" s="69"/>
      <c r="AD105" s="69"/>
    </row>
    <row r="106" spans="3:30" x14ac:dyDescent="0.2">
      <c r="C106" s="69"/>
      <c r="D106" s="69"/>
      <c r="E106" s="94"/>
      <c r="F106" s="229"/>
      <c r="G106" s="69"/>
      <c r="H106" s="92"/>
      <c r="I106" s="92"/>
      <c r="J106" s="92"/>
      <c r="K106" s="92"/>
      <c r="L106" s="92"/>
      <c r="M106" s="92"/>
      <c r="N106" s="92"/>
      <c r="O106" s="92"/>
      <c r="P106" s="92"/>
      <c r="Q106" s="92"/>
      <c r="R106" s="92"/>
      <c r="S106" s="92"/>
      <c r="T106" s="93"/>
      <c r="U106" s="94"/>
      <c r="V106" s="255"/>
      <c r="W106" s="69"/>
      <c r="X106" s="69"/>
      <c r="Y106" s="69"/>
      <c r="Z106" s="69"/>
      <c r="AA106" s="69"/>
      <c r="AB106" s="69"/>
      <c r="AC106" s="69"/>
      <c r="AD106" s="69"/>
    </row>
    <row r="107" spans="3:30" x14ac:dyDescent="0.2">
      <c r="C107" s="69"/>
      <c r="D107" s="69"/>
      <c r="E107" s="94"/>
      <c r="F107" s="229"/>
      <c r="G107" s="69"/>
      <c r="H107" s="92"/>
      <c r="I107" s="92"/>
      <c r="J107" s="92"/>
      <c r="K107" s="92"/>
      <c r="L107" s="92"/>
      <c r="M107" s="92"/>
      <c r="N107" s="92"/>
      <c r="O107" s="92"/>
      <c r="P107" s="92"/>
      <c r="Q107" s="92"/>
      <c r="R107" s="92"/>
      <c r="S107" s="92"/>
      <c r="T107" s="93"/>
      <c r="U107" s="94"/>
      <c r="V107" s="255"/>
      <c r="W107" s="69"/>
      <c r="X107" s="69"/>
      <c r="Y107" s="69"/>
      <c r="Z107" s="69"/>
      <c r="AA107" s="69"/>
      <c r="AB107" s="69"/>
      <c r="AC107" s="69"/>
      <c r="AD107" s="69"/>
    </row>
    <row r="108" spans="3:30" x14ac:dyDescent="0.2">
      <c r="C108" s="69"/>
      <c r="D108" s="69"/>
      <c r="E108" s="94"/>
      <c r="F108" s="229"/>
      <c r="G108" s="69"/>
      <c r="H108" s="92"/>
      <c r="I108" s="92"/>
      <c r="J108" s="92"/>
      <c r="K108" s="92"/>
      <c r="L108" s="92"/>
      <c r="M108" s="92"/>
      <c r="N108" s="92"/>
      <c r="O108" s="92"/>
      <c r="P108" s="92"/>
      <c r="Q108" s="92"/>
      <c r="R108" s="92"/>
      <c r="S108" s="92"/>
      <c r="T108" s="93"/>
      <c r="U108" s="94"/>
      <c r="V108" s="255"/>
      <c r="W108" s="69"/>
      <c r="X108" s="69"/>
      <c r="Y108" s="69"/>
      <c r="Z108" s="69"/>
      <c r="AA108" s="69"/>
      <c r="AB108" s="69"/>
      <c r="AC108" s="69"/>
      <c r="AD108" s="69"/>
    </row>
    <row r="109" spans="3:30" x14ac:dyDescent="0.2">
      <c r="C109" s="69"/>
      <c r="D109" s="69"/>
      <c r="E109" s="94"/>
      <c r="F109" s="229"/>
      <c r="G109" s="69"/>
      <c r="H109" s="92"/>
      <c r="I109" s="92"/>
      <c r="J109" s="92"/>
      <c r="K109" s="92"/>
      <c r="L109" s="92"/>
      <c r="M109" s="92"/>
      <c r="N109" s="92"/>
      <c r="O109" s="92"/>
      <c r="P109" s="92"/>
      <c r="Q109" s="92"/>
      <c r="R109" s="92"/>
      <c r="S109" s="92"/>
      <c r="T109" s="93"/>
      <c r="U109" s="94"/>
      <c r="V109" s="255"/>
      <c r="W109" s="69"/>
      <c r="X109" s="69"/>
      <c r="Y109" s="69"/>
      <c r="Z109" s="69"/>
      <c r="AA109" s="69"/>
      <c r="AB109" s="69"/>
      <c r="AC109" s="69"/>
      <c r="AD109" s="69"/>
    </row>
    <row r="110" spans="3:30" x14ac:dyDescent="0.2">
      <c r="C110" s="69"/>
      <c r="D110" s="69"/>
      <c r="E110" s="94"/>
      <c r="F110" s="229"/>
      <c r="G110" s="69"/>
      <c r="H110" s="92"/>
      <c r="I110" s="92"/>
      <c r="J110" s="92"/>
      <c r="K110" s="92"/>
      <c r="L110" s="92"/>
      <c r="M110" s="92"/>
      <c r="N110" s="92"/>
      <c r="O110" s="92"/>
      <c r="P110" s="92"/>
      <c r="Q110" s="92"/>
      <c r="R110" s="92"/>
      <c r="S110" s="92"/>
      <c r="T110" s="93"/>
      <c r="U110" s="94"/>
      <c r="V110" s="255"/>
      <c r="W110" s="69"/>
      <c r="X110" s="69"/>
      <c r="Y110" s="69"/>
      <c r="Z110" s="69"/>
      <c r="AA110" s="69"/>
      <c r="AB110" s="69"/>
      <c r="AC110" s="69"/>
      <c r="AD110" s="69"/>
    </row>
    <row r="111" spans="3:30" x14ac:dyDescent="0.2">
      <c r="C111" s="69"/>
      <c r="D111" s="69"/>
      <c r="E111" s="94"/>
      <c r="F111" s="229"/>
      <c r="G111" s="69"/>
      <c r="H111" s="92"/>
      <c r="I111" s="92"/>
      <c r="J111" s="92"/>
      <c r="K111" s="92"/>
      <c r="L111" s="92"/>
      <c r="M111" s="92"/>
      <c r="N111" s="92"/>
      <c r="O111" s="92"/>
      <c r="P111" s="92"/>
      <c r="Q111" s="92"/>
      <c r="R111" s="92"/>
      <c r="S111" s="92"/>
      <c r="T111" s="93"/>
      <c r="U111" s="94"/>
      <c r="V111" s="255"/>
      <c r="W111" s="69"/>
      <c r="X111" s="69"/>
      <c r="Y111" s="69"/>
      <c r="Z111" s="69"/>
      <c r="AA111" s="69"/>
      <c r="AB111" s="69"/>
      <c r="AC111" s="69"/>
      <c r="AD111" s="69"/>
    </row>
    <row r="112" spans="3:30" x14ac:dyDescent="0.2">
      <c r="C112" s="69"/>
      <c r="D112" s="69"/>
      <c r="E112" s="94"/>
      <c r="F112" s="229"/>
      <c r="G112" s="69"/>
      <c r="H112" s="92"/>
      <c r="I112" s="92"/>
      <c r="J112" s="92"/>
      <c r="K112" s="92"/>
      <c r="L112" s="92"/>
      <c r="M112" s="92"/>
      <c r="N112" s="92"/>
      <c r="O112" s="92"/>
      <c r="P112" s="92"/>
      <c r="Q112" s="92"/>
      <c r="R112" s="92"/>
      <c r="S112" s="92"/>
      <c r="T112" s="93"/>
      <c r="U112" s="94"/>
      <c r="V112" s="255"/>
      <c r="W112" s="69"/>
      <c r="X112" s="69"/>
      <c r="Y112" s="69"/>
      <c r="Z112" s="69"/>
      <c r="AA112" s="69"/>
      <c r="AB112" s="69"/>
      <c r="AC112" s="69"/>
      <c r="AD112" s="69"/>
    </row>
    <row r="113" spans="3:30" x14ac:dyDescent="0.2">
      <c r="C113" s="69"/>
      <c r="D113" s="69"/>
      <c r="E113" s="94"/>
      <c r="F113" s="229"/>
      <c r="G113" s="69"/>
      <c r="H113" s="92"/>
      <c r="I113" s="92"/>
      <c r="J113" s="92"/>
      <c r="K113" s="92"/>
      <c r="L113" s="92"/>
      <c r="M113" s="92"/>
      <c r="N113" s="92"/>
      <c r="O113" s="92"/>
      <c r="P113" s="92"/>
      <c r="Q113" s="92"/>
      <c r="R113" s="92"/>
      <c r="S113" s="92"/>
      <c r="T113" s="93"/>
      <c r="U113" s="94"/>
      <c r="V113" s="255"/>
      <c r="W113" s="69"/>
      <c r="X113" s="69"/>
      <c r="Y113" s="69"/>
      <c r="Z113" s="69"/>
      <c r="AA113" s="69"/>
      <c r="AB113" s="69"/>
      <c r="AC113" s="69"/>
      <c r="AD113" s="69"/>
    </row>
    <row r="114" spans="3:30" x14ac:dyDescent="0.2">
      <c r="C114" s="69"/>
      <c r="D114" s="69"/>
      <c r="E114" s="94"/>
      <c r="F114" s="229"/>
      <c r="G114" s="69"/>
      <c r="H114" s="92"/>
      <c r="I114" s="92"/>
      <c r="J114" s="92"/>
      <c r="K114" s="92"/>
      <c r="L114" s="92"/>
      <c r="M114" s="92"/>
      <c r="N114" s="92"/>
      <c r="O114" s="92"/>
      <c r="P114" s="92"/>
      <c r="Q114" s="92"/>
      <c r="R114" s="92"/>
      <c r="S114" s="92"/>
      <c r="T114" s="93"/>
      <c r="U114" s="94"/>
      <c r="V114" s="255"/>
      <c r="W114" s="69"/>
      <c r="X114" s="69"/>
      <c r="Y114" s="69"/>
      <c r="Z114" s="69"/>
      <c r="AA114" s="69"/>
      <c r="AB114" s="69"/>
      <c r="AC114" s="69"/>
      <c r="AD114" s="69"/>
    </row>
    <row r="115" spans="3:30" x14ac:dyDescent="0.2">
      <c r="C115" s="69"/>
      <c r="D115" s="69"/>
      <c r="E115" s="94"/>
      <c r="F115" s="229"/>
      <c r="G115" s="69"/>
      <c r="H115" s="92"/>
      <c r="I115" s="92"/>
      <c r="J115" s="92"/>
      <c r="K115" s="92"/>
      <c r="L115" s="92"/>
      <c r="M115" s="92"/>
      <c r="N115" s="92"/>
      <c r="O115" s="92"/>
      <c r="P115" s="92"/>
      <c r="Q115" s="92"/>
      <c r="R115" s="92"/>
      <c r="S115" s="92"/>
      <c r="T115" s="93"/>
      <c r="U115" s="94"/>
      <c r="V115" s="255"/>
      <c r="W115" s="69"/>
      <c r="X115" s="69"/>
      <c r="Y115" s="69"/>
      <c r="Z115" s="69"/>
      <c r="AA115" s="69"/>
      <c r="AB115" s="69"/>
      <c r="AC115" s="69"/>
      <c r="AD115" s="69"/>
    </row>
    <row r="116" spans="3:30" x14ac:dyDescent="0.2">
      <c r="C116" s="69"/>
      <c r="D116" s="69"/>
      <c r="E116" s="94"/>
      <c r="F116" s="229"/>
      <c r="G116" s="69"/>
      <c r="H116" s="92"/>
      <c r="I116" s="92"/>
      <c r="J116" s="92"/>
      <c r="K116" s="92"/>
      <c r="L116" s="92"/>
      <c r="M116" s="92"/>
      <c r="N116" s="92"/>
      <c r="O116" s="92"/>
      <c r="P116" s="92"/>
      <c r="Q116" s="92"/>
      <c r="R116" s="92"/>
      <c r="S116" s="92"/>
      <c r="T116" s="93"/>
      <c r="U116" s="94"/>
      <c r="V116" s="255"/>
      <c r="W116" s="69"/>
      <c r="X116" s="69"/>
      <c r="Y116" s="69"/>
      <c r="Z116" s="69"/>
      <c r="AA116" s="69"/>
      <c r="AB116" s="69"/>
      <c r="AC116" s="69"/>
      <c r="AD116" s="69"/>
    </row>
    <row r="117" spans="3:30" x14ac:dyDescent="0.2">
      <c r="C117" s="69"/>
      <c r="D117" s="69"/>
      <c r="E117" s="94"/>
      <c r="F117" s="229"/>
      <c r="G117" s="69"/>
      <c r="H117" s="92"/>
      <c r="I117" s="92"/>
      <c r="J117" s="92"/>
      <c r="K117" s="92"/>
      <c r="L117" s="92"/>
      <c r="M117" s="92"/>
      <c r="N117" s="92"/>
      <c r="O117" s="92"/>
      <c r="P117" s="92"/>
      <c r="Q117" s="92"/>
      <c r="R117" s="92"/>
      <c r="S117" s="92"/>
      <c r="T117" s="93"/>
      <c r="U117" s="94"/>
      <c r="V117" s="255"/>
      <c r="W117" s="69"/>
      <c r="X117" s="69"/>
      <c r="Y117" s="69"/>
      <c r="Z117" s="69"/>
      <c r="AA117" s="69"/>
      <c r="AB117" s="69"/>
      <c r="AC117" s="69"/>
      <c r="AD117" s="69"/>
    </row>
    <row r="118" spans="3:30" x14ac:dyDescent="0.2">
      <c r="C118" s="69"/>
      <c r="D118" s="69"/>
      <c r="E118" s="94"/>
      <c r="F118" s="229"/>
      <c r="G118" s="69"/>
      <c r="H118" s="92"/>
      <c r="I118" s="92"/>
      <c r="J118" s="92"/>
      <c r="K118" s="92"/>
      <c r="L118" s="92"/>
      <c r="M118" s="92"/>
      <c r="N118" s="92"/>
      <c r="O118" s="92"/>
      <c r="P118" s="92"/>
      <c r="Q118" s="92"/>
      <c r="R118" s="92"/>
      <c r="S118" s="92"/>
      <c r="T118" s="93"/>
      <c r="U118" s="94"/>
      <c r="V118" s="255"/>
      <c r="W118" s="69"/>
      <c r="X118" s="69"/>
      <c r="Y118" s="69"/>
      <c r="Z118" s="69"/>
      <c r="AA118" s="69"/>
      <c r="AB118" s="69"/>
      <c r="AC118" s="69"/>
      <c r="AD118" s="69"/>
    </row>
    <row r="119" spans="3:30" x14ac:dyDescent="0.2">
      <c r="C119" s="69"/>
      <c r="D119" s="69"/>
      <c r="E119" s="94"/>
      <c r="F119" s="229"/>
      <c r="G119" s="69"/>
      <c r="H119" s="92"/>
      <c r="I119" s="92"/>
      <c r="J119" s="92"/>
      <c r="K119" s="92"/>
      <c r="L119" s="92"/>
      <c r="M119" s="92"/>
      <c r="N119" s="92"/>
      <c r="O119" s="92"/>
      <c r="P119" s="92"/>
      <c r="Q119" s="92"/>
      <c r="R119" s="92"/>
      <c r="S119" s="92"/>
      <c r="T119" s="93"/>
      <c r="U119" s="94"/>
      <c r="V119" s="255"/>
      <c r="W119" s="69"/>
      <c r="X119" s="69"/>
      <c r="Y119" s="69"/>
      <c r="Z119" s="69"/>
      <c r="AA119" s="69"/>
      <c r="AB119" s="69"/>
      <c r="AC119" s="69"/>
      <c r="AD119" s="69"/>
    </row>
    <row r="120" spans="3:30" x14ac:dyDescent="0.2">
      <c r="C120" s="69"/>
      <c r="D120" s="69"/>
      <c r="E120" s="94"/>
      <c r="F120" s="229"/>
      <c r="G120" s="69"/>
      <c r="H120" s="92"/>
      <c r="I120" s="92"/>
      <c r="J120" s="92"/>
      <c r="K120" s="92"/>
      <c r="L120" s="92"/>
      <c r="M120" s="92"/>
      <c r="N120" s="92"/>
      <c r="O120" s="92"/>
      <c r="P120" s="92"/>
      <c r="Q120" s="92"/>
      <c r="R120" s="92"/>
      <c r="S120" s="92"/>
      <c r="T120" s="93"/>
      <c r="U120" s="94"/>
      <c r="V120" s="255"/>
      <c r="W120" s="69"/>
      <c r="X120" s="69"/>
      <c r="Y120" s="69"/>
      <c r="Z120" s="69"/>
      <c r="AA120" s="69"/>
      <c r="AB120" s="69"/>
      <c r="AC120" s="69"/>
      <c r="AD120" s="69"/>
    </row>
    <row r="121" spans="3:30" x14ac:dyDescent="0.2">
      <c r="C121" s="69"/>
      <c r="D121" s="69"/>
      <c r="E121" s="94"/>
      <c r="F121" s="229"/>
      <c r="G121" s="69"/>
      <c r="H121" s="92"/>
      <c r="I121" s="92"/>
      <c r="J121" s="92"/>
      <c r="K121" s="92"/>
      <c r="L121" s="92"/>
      <c r="M121" s="92"/>
      <c r="N121" s="92"/>
      <c r="O121" s="92"/>
      <c r="P121" s="92"/>
      <c r="Q121" s="92"/>
      <c r="R121" s="92"/>
      <c r="S121" s="92"/>
      <c r="T121" s="93"/>
      <c r="U121" s="94"/>
      <c r="V121" s="255"/>
      <c r="W121" s="69"/>
      <c r="X121" s="69"/>
      <c r="Y121" s="69"/>
      <c r="Z121" s="69"/>
      <c r="AA121" s="69"/>
      <c r="AB121" s="69"/>
      <c r="AC121" s="69"/>
      <c r="AD121" s="69"/>
    </row>
    <row r="122" spans="3:30" x14ac:dyDescent="0.2">
      <c r="C122" s="69"/>
      <c r="D122" s="69"/>
      <c r="E122" s="94"/>
      <c r="F122" s="229"/>
      <c r="G122" s="69"/>
      <c r="H122" s="92"/>
      <c r="I122" s="92"/>
      <c r="J122" s="92"/>
      <c r="K122" s="92"/>
      <c r="L122" s="92"/>
      <c r="M122" s="92"/>
      <c r="N122" s="92"/>
      <c r="O122" s="92"/>
      <c r="P122" s="92"/>
      <c r="Q122" s="92"/>
      <c r="R122" s="92"/>
      <c r="S122" s="92"/>
      <c r="T122" s="93"/>
      <c r="U122" s="94"/>
      <c r="V122" s="255"/>
      <c r="W122" s="69"/>
      <c r="X122" s="69"/>
      <c r="Y122" s="69"/>
      <c r="Z122" s="69"/>
      <c r="AA122" s="69"/>
      <c r="AB122" s="69"/>
      <c r="AC122" s="69"/>
      <c r="AD122" s="69"/>
    </row>
    <row r="123" spans="3:30" x14ac:dyDescent="0.2">
      <c r="C123" s="69"/>
      <c r="D123" s="69"/>
      <c r="E123" s="94"/>
      <c r="F123" s="229"/>
      <c r="G123" s="69"/>
      <c r="H123" s="92"/>
      <c r="I123" s="92"/>
      <c r="J123" s="92"/>
      <c r="K123" s="92"/>
      <c r="L123" s="92"/>
      <c r="M123" s="92"/>
      <c r="N123" s="92"/>
      <c r="O123" s="92"/>
      <c r="P123" s="92"/>
      <c r="Q123" s="92"/>
      <c r="R123" s="92"/>
      <c r="S123" s="92"/>
      <c r="T123" s="93"/>
      <c r="U123" s="94"/>
      <c r="V123" s="255"/>
      <c r="W123" s="69"/>
      <c r="X123" s="69"/>
      <c r="Y123" s="69"/>
      <c r="Z123" s="69"/>
      <c r="AA123" s="69"/>
      <c r="AB123" s="69"/>
      <c r="AC123" s="69"/>
      <c r="AD123" s="69"/>
    </row>
    <row r="124" spans="3:30" x14ac:dyDescent="0.2">
      <c r="C124" s="69"/>
      <c r="D124" s="69"/>
      <c r="E124" s="94"/>
      <c r="F124" s="229"/>
      <c r="G124" s="69"/>
      <c r="H124" s="92"/>
      <c r="I124" s="92"/>
      <c r="J124" s="92"/>
      <c r="K124" s="92"/>
      <c r="L124" s="92"/>
      <c r="M124" s="92"/>
      <c r="N124" s="92"/>
      <c r="O124" s="92"/>
      <c r="P124" s="92"/>
      <c r="Q124" s="92"/>
      <c r="R124" s="92"/>
      <c r="S124" s="92"/>
      <c r="T124" s="93"/>
      <c r="U124" s="94"/>
      <c r="V124" s="255"/>
      <c r="W124" s="69"/>
      <c r="X124" s="69"/>
      <c r="Y124" s="69"/>
      <c r="Z124" s="69"/>
      <c r="AA124" s="69"/>
      <c r="AB124" s="69"/>
      <c r="AC124" s="69"/>
      <c r="AD124" s="69"/>
    </row>
    <row r="125" spans="3:30" x14ac:dyDescent="0.2">
      <c r="C125" s="69"/>
      <c r="D125" s="69"/>
      <c r="E125" s="94"/>
      <c r="F125" s="229"/>
      <c r="G125" s="69"/>
      <c r="H125" s="92"/>
      <c r="I125" s="92"/>
      <c r="J125" s="92"/>
      <c r="K125" s="92"/>
      <c r="L125" s="92"/>
      <c r="M125" s="92"/>
      <c r="N125" s="92"/>
      <c r="O125" s="92"/>
      <c r="P125" s="92"/>
      <c r="Q125" s="92"/>
      <c r="R125" s="92"/>
      <c r="S125" s="92"/>
      <c r="T125" s="93"/>
      <c r="U125" s="94"/>
      <c r="V125" s="255"/>
      <c r="W125" s="69"/>
      <c r="X125" s="69"/>
      <c r="Y125" s="69"/>
      <c r="Z125" s="69"/>
      <c r="AA125" s="69"/>
      <c r="AB125" s="69"/>
      <c r="AC125" s="69"/>
      <c r="AD125" s="69"/>
    </row>
    <row r="126" spans="3:30" x14ac:dyDescent="0.2">
      <c r="C126" s="69"/>
      <c r="D126" s="69"/>
      <c r="E126" s="94"/>
      <c r="F126" s="229"/>
      <c r="G126" s="69"/>
      <c r="H126" s="92"/>
      <c r="I126" s="92"/>
      <c r="J126" s="92"/>
      <c r="K126" s="92"/>
      <c r="L126" s="92"/>
      <c r="M126" s="92"/>
      <c r="N126" s="92"/>
      <c r="O126" s="92"/>
      <c r="P126" s="92"/>
      <c r="Q126" s="92"/>
      <c r="R126" s="92"/>
      <c r="S126" s="92"/>
      <c r="T126" s="93"/>
      <c r="U126" s="94"/>
      <c r="V126" s="255"/>
      <c r="W126" s="69"/>
      <c r="X126" s="69"/>
      <c r="Y126" s="69"/>
      <c r="Z126" s="69"/>
      <c r="AA126" s="69"/>
      <c r="AB126" s="69"/>
      <c r="AC126" s="69"/>
      <c r="AD126" s="69"/>
    </row>
    <row r="127" spans="3:30" x14ac:dyDescent="0.2">
      <c r="C127" s="69"/>
      <c r="D127" s="69"/>
      <c r="E127" s="94"/>
      <c r="F127" s="229"/>
      <c r="G127" s="69"/>
      <c r="H127" s="92"/>
      <c r="I127" s="92"/>
      <c r="J127" s="92"/>
      <c r="K127" s="92"/>
      <c r="L127" s="92"/>
      <c r="M127" s="92"/>
      <c r="N127" s="92"/>
      <c r="O127" s="92"/>
      <c r="P127" s="92"/>
      <c r="Q127" s="92"/>
      <c r="R127" s="92"/>
      <c r="S127" s="92"/>
      <c r="T127" s="93"/>
      <c r="U127" s="94"/>
      <c r="V127" s="255"/>
      <c r="W127" s="69"/>
      <c r="X127" s="69"/>
      <c r="Y127" s="69"/>
      <c r="Z127" s="69"/>
      <c r="AA127" s="69"/>
      <c r="AB127" s="69"/>
      <c r="AC127" s="69"/>
      <c r="AD127" s="69"/>
    </row>
    <row r="128" spans="3:30" x14ac:dyDescent="0.2">
      <c r="C128" s="69"/>
      <c r="D128" s="69"/>
      <c r="E128" s="94"/>
      <c r="F128" s="229"/>
      <c r="G128" s="69"/>
      <c r="H128" s="92"/>
      <c r="I128" s="92"/>
      <c r="J128" s="92"/>
      <c r="K128" s="92"/>
      <c r="L128" s="92"/>
      <c r="M128" s="92"/>
      <c r="N128" s="92"/>
      <c r="O128" s="92"/>
      <c r="P128" s="92"/>
      <c r="Q128" s="92"/>
      <c r="R128" s="92"/>
      <c r="S128" s="92"/>
      <c r="T128" s="93"/>
      <c r="U128" s="94"/>
      <c r="V128" s="255"/>
      <c r="W128" s="69"/>
      <c r="X128" s="69"/>
      <c r="Y128" s="69"/>
      <c r="Z128" s="69"/>
      <c r="AA128" s="69"/>
      <c r="AB128" s="69"/>
      <c r="AC128" s="69"/>
      <c r="AD128" s="69"/>
    </row>
    <row r="129" spans="3:30" x14ac:dyDescent="0.2">
      <c r="C129" s="69"/>
      <c r="D129" s="69"/>
      <c r="E129" s="94"/>
      <c r="F129" s="229"/>
      <c r="G129" s="69"/>
      <c r="H129" s="92"/>
      <c r="I129" s="92"/>
      <c r="J129" s="92"/>
      <c r="K129" s="92"/>
      <c r="L129" s="92"/>
      <c r="M129" s="92"/>
      <c r="N129" s="92"/>
      <c r="O129" s="92"/>
      <c r="P129" s="92"/>
      <c r="Q129" s="92"/>
      <c r="R129" s="92"/>
      <c r="S129" s="92"/>
      <c r="T129" s="93"/>
      <c r="U129" s="94"/>
      <c r="V129" s="255"/>
      <c r="W129" s="69"/>
      <c r="X129" s="69"/>
      <c r="Y129" s="69"/>
      <c r="Z129" s="69"/>
      <c r="AA129" s="69"/>
      <c r="AB129" s="69"/>
      <c r="AC129" s="69"/>
      <c r="AD129" s="69"/>
    </row>
    <row r="130" spans="3:30" x14ac:dyDescent="0.2">
      <c r="C130" s="69"/>
      <c r="D130" s="69"/>
      <c r="E130" s="94"/>
      <c r="F130" s="229"/>
      <c r="G130" s="69"/>
      <c r="H130" s="92"/>
      <c r="I130" s="92"/>
      <c r="J130" s="92"/>
      <c r="K130" s="92"/>
      <c r="L130" s="92"/>
      <c r="M130" s="92"/>
      <c r="N130" s="92"/>
      <c r="O130" s="92"/>
      <c r="P130" s="92"/>
      <c r="Q130" s="92"/>
      <c r="R130" s="92"/>
      <c r="S130" s="92"/>
      <c r="T130" s="93"/>
      <c r="U130" s="94"/>
      <c r="V130" s="255"/>
      <c r="W130" s="69"/>
      <c r="X130" s="69"/>
      <c r="Y130" s="69"/>
      <c r="Z130" s="69"/>
      <c r="AA130" s="69"/>
      <c r="AB130" s="69"/>
      <c r="AC130" s="69"/>
      <c r="AD130" s="69"/>
    </row>
    <row r="131" spans="3:30" x14ac:dyDescent="0.2">
      <c r="C131" s="69"/>
      <c r="D131" s="69"/>
      <c r="E131" s="94"/>
      <c r="F131" s="229"/>
      <c r="G131" s="69"/>
      <c r="H131" s="92"/>
      <c r="I131" s="92"/>
      <c r="J131" s="92"/>
      <c r="K131" s="92"/>
      <c r="L131" s="92"/>
      <c r="M131" s="92"/>
      <c r="N131" s="92"/>
      <c r="O131" s="92"/>
      <c r="P131" s="92"/>
      <c r="Q131" s="92"/>
      <c r="R131" s="92"/>
      <c r="S131" s="92"/>
      <c r="T131" s="93"/>
      <c r="U131" s="94"/>
      <c r="V131" s="255"/>
      <c r="W131" s="69"/>
      <c r="X131" s="69"/>
      <c r="Y131" s="69"/>
      <c r="Z131" s="69"/>
      <c r="AA131" s="69"/>
      <c r="AB131" s="69"/>
      <c r="AC131" s="69"/>
      <c r="AD131" s="69"/>
    </row>
    <row r="132" spans="3:30" x14ac:dyDescent="0.2">
      <c r="C132" s="69"/>
      <c r="D132" s="69"/>
      <c r="E132" s="94"/>
      <c r="F132" s="229"/>
      <c r="G132" s="69"/>
      <c r="H132" s="92"/>
      <c r="I132" s="92"/>
      <c r="J132" s="92"/>
      <c r="K132" s="92"/>
      <c r="L132" s="92"/>
      <c r="M132" s="92"/>
      <c r="N132" s="92"/>
      <c r="O132" s="92"/>
      <c r="P132" s="92"/>
      <c r="Q132" s="92"/>
      <c r="R132" s="92"/>
      <c r="S132" s="92"/>
      <c r="T132" s="93"/>
      <c r="U132" s="94"/>
      <c r="V132" s="255"/>
      <c r="W132" s="69"/>
      <c r="X132" s="69"/>
      <c r="Y132" s="69"/>
      <c r="Z132" s="69"/>
      <c r="AA132" s="69"/>
      <c r="AB132" s="69"/>
      <c r="AC132" s="69"/>
      <c r="AD132" s="69"/>
    </row>
    <row r="133" spans="3:30" x14ac:dyDescent="0.2">
      <c r="C133" s="69"/>
      <c r="D133" s="69"/>
      <c r="E133" s="94"/>
      <c r="F133" s="229"/>
      <c r="G133" s="69"/>
      <c r="H133" s="92"/>
      <c r="I133" s="92"/>
      <c r="J133" s="92"/>
      <c r="K133" s="92"/>
      <c r="L133" s="92"/>
      <c r="M133" s="92"/>
      <c r="N133" s="92"/>
      <c r="O133" s="92"/>
      <c r="P133" s="92"/>
      <c r="Q133" s="92"/>
      <c r="R133" s="92"/>
      <c r="S133" s="92"/>
      <c r="T133" s="93"/>
      <c r="U133" s="94"/>
      <c r="V133" s="255"/>
      <c r="W133" s="69"/>
      <c r="X133" s="69"/>
      <c r="Y133" s="69"/>
      <c r="Z133" s="69"/>
      <c r="AA133" s="69"/>
      <c r="AB133" s="69"/>
      <c r="AC133" s="69"/>
      <c r="AD133" s="69"/>
    </row>
    <row r="134" spans="3:30" x14ac:dyDescent="0.2">
      <c r="C134" s="69"/>
      <c r="D134" s="69"/>
      <c r="E134" s="94"/>
      <c r="F134" s="229"/>
      <c r="G134" s="69"/>
      <c r="H134" s="92"/>
      <c r="I134" s="92"/>
      <c r="J134" s="92"/>
      <c r="K134" s="92"/>
      <c r="L134" s="92"/>
      <c r="M134" s="92"/>
      <c r="N134" s="92"/>
      <c r="O134" s="92"/>
      <c r="P134" s="92"/>
      <c r="Q134" s="92"/>
      <c r="R134" s="92"/>
      <c r="S134" s="92"/>
      <c r="T134" s="93"/>
      <c r="U134" s="94"/>
      <c r="V134" s="255"/>
      <c r="W134" s="69"/>
      <c r="X134" s="69"/>
      <c r="Y134" s="69"/>
      <c r="Z134" s="69"/>
      <c r="AA134" s="69"/>
      <c r="AB134" s="69"/>
      <c r="AC134" s="69"/>
      <c r="AD134" s="69"/>
    </row>
    <row r="135" spans="3:30" x14ac:dyDescent="0.2">
      <c r="C135" s="69"/>
      <c r="D135" s="69"/>
      <c r="E135" s="94"/>
      <c r="F135" s="229"/>
      <c r="G135" s="69"/>
      <c r="H135" s="92"/>
      <c r="I135" s="92"/>
      <c r="J135" s="92"/>
      <c r="K135" s="92"/>
      <c r="L135" s="92"/>
      <c r="M135" s="92"/>
      <c r="N135" s="92"/>
      <c r="O135" s="92"/>
      <c r="P135" s="92"/>
      <c r="Q135" s="92"/>
      <c r="R135" s="92"/>
      <c r="S135" s="92"/>
      <c r="T135" s="93"/>
      <c r="U135" s="94"/>
      <c r="V135" s="255"/>
      <c r="W135" s="69"/>
      <c r="X135" s="69"/>
      <c r="Y135" s="69"/>
      <c r="Z135" s="69"/>
      <c r="AA135" s="69"/>
      <c r="AB135" s="69"/>
      <c r="AC135" s="69"/>
      <c r="AD135" s="69"/>
    </row>
    <row r="136" spans="3:30" x14ac:dyDescent="0.2">
      <c r="C136" s="69"/>
      <c r="D136" s="69"/>
      <c r="E136" s="94"/>
      <c r="F136" s="229"/>
      <c r="G136" s="69"/>
      <c r="H136" s="92"/>
      <c r="I136" s="92"/>
      <c r="J136" s="92"/>
      <c r="K136" s="92"/>
      <c r="L136" s="92"/>
      <c r="M136" s="92"/>
      <c r="N136" s="92"/>
      <c r="O136" s="92"/>
      <c r="P136" s="92"/>
      <c r="Q136" s="92"/>
      <c r="R136" s="92"/>
      <c r="S136" s="92"/>
      <c r="T136" s="93"/>
      <c r="U136" s="94"/>
      <c r="V136" s="255"/>
      <c r="W136" s="69"/>
      <c r="X136" s="69"/>
      <c r="Y136" s="69"/>
      <c r="Z136" s="69"/>
      <c r="AA136" s="69"/>
      <c r="AB136" s="69"/>
      <c r="AC136" s="69"/>
      <c r="AD136" s="69"/>
    </row>
    <row r="137" spans="3:30" x14ac:dyDescent="0.2">
      <c r="C137" s="69"/>
      <c r="D137" s="69"/>
      <c r="E137" s="94"/>
      <c r="F137" s="229"/>
      <c r="G137" s="69"/>
      <c r="H137" s="92"/>
      <c r="I137" s="92"/>
      <c r="J137" s="92"/>
      <c r="K137" s="92"/>
      <c r="L137" s="92"/>
      <c r="M137" s="92"/>
      <c r="N137" s="92"/>
      <c r="O137" s="92"/>
      <c r="P137" s="92"/>
      <c r="Q137" s="92"/>
      <c r="R137" s="92"/>
      <c r="S137" s="92"/>
      <c r="T137" s="93"/>
      <c r="U137" s="94"/>
      <c r="V137" s="255"/>
      <c r="W137" s="69"/>
      <c r="X137" s="69"/>
      <c r="Y137" s="69"/>
      <c r="Z137" s="69"/>
      <c r="AA137" s="69"/>
      <c r="AB137" s="69"/>
      <c r="AC137" s="69"/>
      <c r="AD137" s="69"/>
    </row>
    <row r="138" spans="3:30" x14ac:dyDescent="0.2">
      <c r="C138" s="69"/>
      <c r="D138" s="69"/>
      <c r="E138" s="94"/>
      <c r="F138" s="229"/>
      <c r="G138" s="69"/>
      <c r="H138" s="92"/>
      <c r="I138" s="92"/>
      <c r="J138" s="92"/>
      <c r="K138" s="92"/>
      <c r="L138" s="92"/>
      <c r="M138" s="92"/>
      <c r="N138" s="92"/>
      <c r="O138" s="92"/>
      <c r="P138" s="92"/>
      <c r="Q138" s="92"/>
      <c r="R138" s="92"/>
      <c r="S138" s="92"/>
      <c r="T138" s="93"/>
      <c r="U138" s="94"/>
      <c r="V138" s="255"/>
      <c r="W138" s="69"/>
      <c r="X138" s="69"/>
      <c r="Y138" s="69"/>
      <c r="Z138" s="69"/>
      <c r="AA138" s="69"/>
      <c r="AB138" s="69"/>
      <c r="AC138" s="69"/>
      <c r="AD138" s="69"/>
    </row>
    <row r="139" spans="3:30" x14ac:dyDescent="0.2">
      <c r="C139" s="69"/>
      <c r="D139" s="69"/>
      <c r="E139" s="94"/>
      <c r="F139" s="229"/>
      <c r="G139" s="69"/>
      <c r="H139" s="92"/>
      <c r="I139" s="92"/>
      <c r="J139" s="92"/>
      <c r="K139" s="92"/>
      <c r="L139" s="92"/>
      <c r="M139" s="92"/>
      <c r="N139" s="92"/>
      <c r="O139" s="92"/>
      <c r="P139" s="92"/>
      <c r="Q139" s="92"/>
      <c r="R139" s="92"/>
      <c r="S139" s="92"/>
      <c r="T139" s="93"/>
      <c r="U139" s="94"/>
      <c r="V139" s="255"/>
      <c r="W139" s="69"/>
      <c r="X139" s="69"/>
      <c r="Y139" s="69"/>
      <c r="Z139" s="69"/>
      <c r="AA139" s="69"/>
      <c r="AB139" s="69"/>
      <c r="AC139" s="69"/>
      <c r="AD139" s="69"/>
    </row>
    <row r="140" spans="3:30" x14ac:dyDescent="0.2">
      <c r="C140" s="69"/>
      <c r="D140" s="69"/>
      <c r="E140" s="94"/>
      <c r="F140" s="229"/>
      <c r="G140" s="69"/>
      <c r="H140" s="92"/>
      <c r="I140" s="92"/>
      <c r="J140" s="92"/>
      <c r="K140" s="92"/>
      <c r="L140" s="92"/>
      <c r="M140" s="92"/>
      <c r="N140" s="92"/>
      <c r="O140" s="92"/>
      <c r="P140" s="92"/>
      <c r="Q140" s="92"/>
      <c r="R140" s="92"/>
      <c r="S140" s="92"/>
      <c r="T140" s="93"/>
      <c r="U140" s="94"/>
      <c r="V140" s="255"/>
      <c r="W140" s="69"/>
      <c r="X140" s="69"/>
      <c r="Y140" s="69"/>
      <c r="Z140" s="69"/>
      <c r="AA140" s="69"/>
      <c r="AB140" s="69"/>
      <c r="AC140" s="69"/>
      <c r="AD140" s="69"/>
    </row>
    <row r="141" spans="3:30" x14ac:dyDescent="0.2">
      <c r="C141" s="69"/>
      <c r="D141" s="69"/>
      <c r="E141" s="94"/>
      <c r="F141" s="229"/>
      <c r="G141" s="69"/>
      <c r="H141" s="92"/>
      <c r="I141" s="92"/>
      <c r="J141" s="92"/>
      <c r="K141" s="92"/>
      <c r="L141" s="92"/>
      <c r="M141" s="92"/>
      <c r="N141" s="92"/>
      <c r="O141" s="92"/>
      <c r="P141" s="92"/>
      <c r="Q141" s="92"/>
      <c r="R141" s="92"/>
      <c r="S141" s="92"/>
      <c r="T141" s="93"/>
      <c r="U141" s="94"/>
      <c r="V141" s="255"/>
      <c r="W141" s="69"/>
      <c r="X141" s="69"/>
      <c r="Y141" s="69"/>
      <c r="Z141" s="69"/>
      <c r="AA141" s="69"/>
      <c r="AB141" s="69"/>
      <c r="AC141" s="69"/>
      <c r="AD141" s="69"/>
    </row>
    <row r="142" spans="3:30" x14ac:dyDescent="0.2">
      <c r="C142" s="69"/>
      <c r="D142" s="69"/>
      <c r="E142" s="94"/>
      <c r="F142" s="229"/>
      <c r="G142" s="69"/>
      <c r="H142" s="92"/>
      <c r="I142" s="92"/>
      <c r="J142" s="92"/>
      <c r="K142" s="92"/>
      <c r="L142" s="92"/>
      <c r="M142" s="92"/>
      <c r="N142" s="92"/>
      <c r="O142" s="92"/>
      <c r="P142" s="92"/>
      <c r="Q142" s="92"/>
      <c r="R142" s="92"/>
      <c r="S142" s="92"/>
      <c r="T142" s="93"/>
      <c r="U142" s="94"/>
      <c r="V142" s="255"/>
      <c r="W142" s="69"/>
      <c r="X142" s="69"/>
      <c r="Y142" s="69"/>
      <c r="Z142" s="69"/>
      <c r="AA142" s="69"/>
      <c r="AB142" s="69"/>
      <c r="AC142" s="69"/>
      <c r="AD142" s="69"/>
    </row>
    <row r="143" spans="3:30" x14ac:dyDescent="0.2">
      <c r="C143" s="69"/>
      <c r="D143" s="69"/>
      <c r="E143" s="94"/>
      <c r="F143" s="229"/>
      <c r="G143" s="69"/>
      <c r="H143" s="92"/>
      <c r="I143" s="92"/>
      <c r="J143" s="92"/>
      <c r="K143" s="92"/>
      <c r="L143" s="92"/>
      <c r="M143" s="92"/>
      <c r="N143" s="92"/>
      <c r="O143" s="92"/>
      <c r="P143" s="92"/>
      <c r="Q143" s="92"/>
      <c r="R143" s="92"/>
      <c r="S143" s="92"/>
      <c r="T143" s="93"/>
      <c r="U143" s="94"/>
      <c r="V143" s="255"/>
      <c r="W143" s="69"/>
      <c r="X143" s="69"/>
      <c r="Y143" s="69"/>
      <c r="Z143" s="69"/>
      <c r="AA143" s="69"/>
      <c r="AB143" s="69"/>
      <c r="AC143" s="69"/>
      <c r="AD143" s="69"/>
    </row>
    <row r="144" spans="3:30" ht="12.75" x14ac:dyDescent="0.2">
      <c r="C144" s="69"/>
      <c r="D144" s="69"/>
      <c r="E144" s="94"/>
      <c r="F144" s="229"/>
      <c r="G144" s="69"/>
      <c r="H144" s="95"/>
      <c r="I144" s="95"/>
      <c r="J144" s="95"/>
      <c r="K144" s="95"/>
      <c r="L144" s="95"/>
      <c r="M144" s="95"/>
      <c r="N144" s="95"/>
      <c r="O144" s="95"/>
      <c r="P144" s="95"/>
      <c r="Q144" s="95"/>
      <c r="R144" s="95"/>
      <c r="S144" s="95"/>
      <c r="T144" s="95"/>
      <c r="U144" s="94"/>
      <c r="V144" s="255"/>
      <c r="W144" s="69"/>
      <c r="X144" s="69"/>
      <c r="Y144" s="69"/>
      <c r="Z144" s="69"/>
      <c r="AA144" s="69"/>
      <c r="AB144" s="69"/>
      <c r="AC144" s="69"/>
      <c r="AD144" s="69"/>
    </row>
    <row r="145" spans="3:30" ht="12.75" x14ac:dyDescent="0.2">
      <c r="C145" s="69"/>
      <c r="D145" s="69"/>
      <c r="E145" s="94"/>
      <c r="F145" s="229"/>
      <c r="G145" s="69"/>
      <c r="H145" s="95"/>
      <c r="I145" s="95"/>
      <c r="J145" s="95"/>
      <c r="K145" s="95"/>
      <c r="L145" s="95"/>
      <c r="M145" s="95"/>
      <c r="N145" s="95"/>
      <c r="O145" s="95"/>
      <c r="P145" s="95"/>
      <c r="Q145" s="95"/>
      <c r="R145" s="95"/>
      <c r="S145" s="95"/>
      <c r="T145" s="95"/>
      <c r="U145" s="94"/>
      <c r="V145" s="255"/>
      <c r="W145" s="69"/>
      <c r="X145" s="69"/>
      <c r="Y145" s="69"/>
      <c r="Z145" s="69"/>
      <c r="AA145" s="69"/>
      <c r="AB145" s="69"/>
      <c r="AC145" s="69"/>
      <c r="AD145" s="69"/>
    </row>
    <row r="146" spans="3:30" ht="12.75" x14ac:dyDescent="0.2">
      <c r="C146" s="69"/>
      <c r="D146" s="69"/>
      <c r="E146" s="94"/>
      <c r="F146" s="229"/>
      <c r="G146" s="69"/>
      <c r="H146" s="95"/>
      <c r="I146" s="95"/>
      <c r="J146" s="95"/>
      <c r="K146" s="95"/>
      <c r="L146" s="95"/>
      <c r="M146" s="95"/>
      <c r="N146" s="95"/>
      <c r="O146" s="95"/>
      <c r="P146" s="95"/>
      <c r="Q146" s="95"/>
      <c r="R146" s="95"/>
      <c r="S146" s="95"/>
      <c r="T146" s="95"/>
      <c r="U146" s="94"/>
      <c r="V146" s="255"/>
      <c r="W146" s="69"/>
      <c r="X146" s="69"/>
      <c r="Y146" s="69"/>
      <c r="Z146" s="69"/>
      <c r="AA146" s="69"/>
      <c r="AB146" s="69"/>
      <c r="AC146" s="69"/>
      <c r="AD146" s="69"/>
    </row>
    <row r="147" spans="3:30" ht="12.75" x14ac:dyDescent="0.2">
      <c r="C147" s="69"/>
      <c r="D147" s="69"/>
      <c r="E147" s="94"/>
      <c r="F147" s="229"/>
      <c r="G147" s="69"/>
      <c r="H147" s="95"/>
      <c r="I147" s="95"/>
      <c r="J147" s="95"/>
      <c r="K147" s="95"/>
      <c r="L147" s="95"/>
      <c r="M147" s="95"/>
      <c r="N147" s="95"/>
      <c r="O147" s="95"/>
      <c r="P147" s="95"/>
      <c r="Q147" s="95"/>
      <c r="R147" s="95"/>
      <c r="S147" s="95"/>
      <c r="T147" s="95"/>
      <c r="U147" s="94"/>
      <c r="V147" s="255"/>
      <c r="W147" s="69"/>
      <c r="X147" s="69"/>
      <c r="Y147" s="69"/>
      <c r="Z147" s="69"/>
      <c r="AA147" s="69"/>
      <c r="AB147" s="69"/>
      <c r="AC147" s="69"/>
      <c r="AD147" s="69"/>
    </row>
    <row r="148" spans="3:30" ht="12.75" x14ac:dyDescent="0.2">
      <c r="C148" s="69"/>
      <c r="D148" s="69"/>
      <c r="E148" s="94"/>
      <c r="F148" s="229"/>
      <c r="G148" s="69"/>
      <c r="H148" s="95"/>
      <c r="I148" s="95"/>
      <c r="J148" s="95"/>
      <c r="K148" s="95"/>
      <c r="L148" s="95"/>
      <c r="M148" s="95"/>
      <c r="N148" s="95"/>
      <c r="O148" s="95"/>
      <c r="P148" s="95"/>
      <c r="Q148" s="95"/>
      <c r="R148" s="95"/>
      <c r="S148" s="95"/>
      <c r="T148" s="95"/>
      <c r="U148" s="94"/>
      <c r="V148" s="255"/>
      <c r="W148" s="69"/>
      <c r="X148" s="69"/>
      <c r="Y148" s="69"/>
      <c r="Z148" s="69"/>
      <c r="AA148" s="69"/>
      <c r="AB148" s="69"/>
      <c r="AC148" s="69"/>
      <c r="AD148" s="69"/>
    </row>
    <row r="149" spans="3:30" ht="12.75" x14ac:dyDescent="0.2">
      <c r="C149" s="69"/>
      <c r="D149" s="69"/>
      <c r="E149" s="94"/>
      <c r="F149" s="229"/>
      <c r="G149" s="69"/>
      <c r="H149" s="95"/>
      <c r="I149" s="95"/>
      <c r="J149" s="95"/>
      <c r="K149" s="95"/>
      <c r="L149" s="95"/>
      <c r="M149" s="95"/>
      <c r="N149" s="95"/>
      <c r="O149" s="95"/>
      <c r="P149" s="95"/>
      <c r="Q149" s="95"/>
      <c r="R149" s="95"/>
      <c r="S149" s="95"/>
      <c r="T149" s="95"/>
      <c r="U149" s="94"/>
      <c r="V149" s="255"/>
      <c r="W149" s="69"/>
      <c r="X149" s="69"/>
      <c r="Y149" s="69"/>
      <c r="Z149" s="69"/>
      <c r="AA149" s="69"/>
      <c r="AB149" s="69"/>
      <c r="AC149" s="69"/>
      <c r="AD149" s="69"/>
    </row>
    <row r="150" spans="3:30" ht="12.75" x14ac:dyDescent="0.2">
      <c r="C150" s="69"/>
      <c r="D150" s="69"/>
      <c r="E150" s="94"/>
      <c r="F150" s="229"/>
      <c r="G150" s="69"/>
      <c r="H150" s="95"/>
      <c r="I150" s="95"/>
      <c r="J150" s="95"/>
      <c r="K150" s="95"/>
      <c r="L150" s="95"/>
      <c r="M150" s="95"/>
      <c r="N150" s="95"/>
      <c r="O150" s="95"/>
      <c r="P150" s="95"/>
      <c r="Q150" s="95"/>
      <c r="R150" s="95"/>
      <c r="S150" s="95"/>
      <c r="T150" s="95"/>
      <c r="U150" s="94"/>
      <c r="V150" s="255"/>
      <c r="W150" s="69"/>
      <c r="X150" s="69"/>
      <c r="Y150" s="69"/>
      <c r="Z150" s="69"/>
      <c r="AA150" s="69"/>
      <c r="AB150" s="69"/>
      <c r="AC150" s="69"/>
      <c r="AD150" s="69"/>
    </row>
    <row r="151" spans="3:30" ht="12.75" x14ac:dyDescent="0.2">
      <c r="C151" s="69"/>
      <c r="D151" s="69"/>
      <c r="E151" s="94"/>
      <c r="F151" s="229"/>
      <c r="G151" s="69"/>
      <c r="H151" s="95"/>
      <c r="I151" s="95"/>
      <c r="J151" s="95"/>
      <c r="K151" s="95"/>
      <c r="L151" s="95"/>
      <c r="M151" s="95"/>
      <c r="N151" s="95"/>
      <c r="O151" s="95"/>
      <c r="P151" s="95"/>
      <c r="Q151" s="95"/>
      <c r="R151" s="95"/>
      <c r="S151" s="95"/>
      <c r="T151" s="95"/>
      <c r="U151" s="94"/>
      <c r="V151" s="255"/>
      <c r="W151" s="69"/>
      <c r="X151" s="69"/>
      <c r="Y151" s="69"/>
      <c r="Z151" s="69"/>
      <c r="AA151" s="69"/>
      <c r="AB151" s="69"/>
      <c r="AC151" s="69"/>
      <c r="AD151" s="69"/>
    </row>
    <row r="152" spans="3:30" ht="12.75" x14ac:dyDescent="0.2">
      <c r="C152" s="69"/>
      <c r="D152" s="69"/>
      <c r="E152" s="94"/>
      <c r="F152" s="229"/>
      <c r="G152" s="69"/>
      <c r="H152" s="95"/>
      <c r="I152" s="95"/>
      <c r="J152" s="95"/>
      <c r="K152" s="95"/>
      <c r="L152" s="95"/>
      <c r="M152" s="95"/>
      <c r="N152" s="95"/>
      <c r="O152" s="95"/>
      <c r="P152" s="95"/>
      <c r="Q152" s="95"/>
      <c r="R152" s="95"/>
      <c r="S152" s="95"/>
      <c r="T152" s="95"/>
      <c r="U152" s="94"/>
      <c r="V152" s="255"/>
      <c r="W152" s="69"/>
      <c r="X152" s="69"/>
      <c r="Y152" s="69"/>
      <c r="Z152" s="69"/>
      <c r="AA152" s="69"/>
      <c r="AB152" s="69"/>
      <c r="AC152" s="69"/>
      <c r="AD152" s="69"/>
    </row>
    <row r="153" spans="3:30" ht="12.75" x14ac:dyDescent="0.2">
      <c r="C153" s="69"/>
      <c r="D153" s="69"/>
      <c r="E153" s="94"/>
      <c r="F153" s="229"/>
      <c r="G153" s="69"/>
      <c r="H153" s="95"/>
      <c r="I153" s="95"/>
      <c r="J153" s="95"/>
      <c r="K153" s="95"/>
      <c r="L153" s="95"/>
      <c r="M153" s="95"/>
      <c r="N153" s="95"/>
      <c r="O153" s="95"/>
      <c r="P153" s="95"/>
      <c r="Q153" s="95"/>
      <c r="R153" s="95"/>
      <c r="S153" s="95"/>
      <c r="T153" s="95"/>
      <c r="U153" s="94"/>
      <c r="V153" s="255"/>
      <c r="W153" s="69"/>
      <c r="X153" s="69"/>
      <c r="Y153" s="69"/>
      <c r="Z153" s="69"/>
      <c r="AA153" s="69"/>
      <c r="AB153" s="69"/>
      <c r="AC153" s="69"/>
      <c r="AD153" s="69"/>
    </row>
    <row r="154" spans="3:30" ht="12.75" x14ac:dyDescent="0.2">
      <c r="C154" s="69"/>
      <c r="D154" s="69"/>
      <c r="E154" s="94"/>
      <c r="F154" s="229"/>
      <c r="G154" s="69"/>
      <c r="H154" s="95"/>
      <c r="I154" s="95"/>
      <c r="J154" s="95"/>
      <c r="K154" s="95"/>
      <c r="L154" s="95"/>
      <c r="M154" s="95"/>
      <c r="N154" s="95"/>
      <c r="O154" s="95"/>
      <c r="P154" s="95"/>
      <c r="Q154" s="95"/>
      <c r="R154" s="95"/>
      <c r="S154" s="95"/>
      <c r="T154" s="95"/>
      <c r="U154" s="94"/>
      <c r="V154" s="255"/>
      <c r="W154" s="69"/>
      <c r="X154" s="69"/>
      <c r="Y154" s="69"/>
      <c r="Z154" s="69"/>
      <c r="AA154" s="69"/>
      <c r="AB154" s="69"/>
      <c r="AC154" s="69"/>
      <c r="AD154" s="69"/>
    </row>
    <row r="155" spans="3:30" ht="12.75" x14ac:dyDescent="0.2">
      <c r="C155" s="69"/>
      <c r="D155" s="69"/>
      <c r="E155" s="94"/>
      <c r="F155" s="229"/>
      <c r="G155" s="69"/>
      <c r="H155" s="95"/>
      <c r="I155" s="95"/>
      <c r="J155" s="95"/>
      <c r="K155" s="95"/>
      <c r="L155" s="95"/>
      <c r="M155" s="95"/>
      <c r="N155" s="95"/>
      <c r="O155" s="95"/>
      <c r="P155" s="95"/>
      <c r="Q155" s="95"/>
      <c r="R155" s="95"/>
      <c r="S155" s="95"/>
      <c r="T155" s="95"/>
      <c r="U155" s="94"/>
      <c r="V155" s="255"/>
      <c r="W155" s="69"/>
      <c r="X155" s="69"/>
      <c r="Y155" s="69"/>
      <c r="Z155" s="69"/>
      <c r="AA155" s="69"/>
      <c r="AB155" s="69"/>
      <c r="AC155" s="69"/>
      <c r="AD155" s="69"/>
    </row>
    <row r="156" spans="3:30" ht="12.75" x14ac:dyDescent="0.2">
      <c r="C156" s="69"/>
      <c r="D156" s="69"/>
      <c r="E156" s="94"/>
      <c r="F156" s="229"/>
      <c r="G156" s="69"/>
      <c r="H156" s="95"/>
      <c r="I156" s="95"/>
      <c r="J156" s="95"/>
      <c r="K156" s="95"/>
      <c r="L156" s="95"/>
      <c r="M156" s="95"/>
      <c r="N156" s="95"/>
      <c r="O156" s="95"/>
      <c r="P156" s="95"/>
      <c r="Q156" s="95"/>
      <c r="R156" s="95"/>
      <c r="S156" s="95"/>
      <c r="T156" s="95"/>
      <c r="U156" s="94"/>
      <c r="V156" s="255"/>
      <c r="W156" s="69"/>
      <c r="X156" s="69"/>
      <c r="Y156" s="69"/>
      <c r="Z156" s="69"/>
      <c r="AA156" s="69"/>
      <c r="AB156" s="69"/>
      <c r="AC156" s="69"/>
      <c r="AD156" s="69"/>
    </row>
    <row r="157" spans="3:30" ht="12.75" x14ac:dyDescent="0.2">
      <c r="C157" s="69"/>
      <c r="D157" s="69"/>
      <c r="E157" s="94"/>
      <c r="F157" s="229"/>
      <c r="G157" s="69"/>
      <c r="H157" s="95"/>
      <c r="I157" s="95"/>
      <c r="J157" s="95"/>
      <c r="K157" s="95"/>
      <c r="L157" s="95"/>
      <c r="M157" s="95"/>
      <c r="N157" s="95"/>
      <c r="O157" s="95"/>
      <c r="P157" s="95"/>
      <c r="Q157" s="95"/>
      <c r="R157" s="95"/>
      <c r="S157" s="95"/>
      <c r="T157" s="95"/>
      <c r="U157" s="94"/>
      <c r="V157" s="255"/>
      <c r="W157" s="69"/>
      <c r="X157" s="69"/>
      <c r="Y157" s="69"/>
      <c r="Z157" s="69"/>
      <c r="AA157" s="69"/>
      <c r="AB157" s="69"/>
      <c r="AC157" s="69"/>
      <c r="AD157" s="69"/>
    </row>
    <row r="158" spans="3:30" ht="12.75" x14ac:dyDescent="0.2">
      <c r="C158" s="69"/>
      <c r="D158" s="69"/>
      <c r="E158" s="94"/>
      <c r="F158" s="229"/>
      <c r="G158" s="69"/>
      <c r="H158" s="95"/>
      <c r="I158" s="95"/>
      <c r="J158" s="95"/>
      <c r="K158" s="95"/>
      <c r="L158" s="95"/>
      <c r="M158" s="95"/>
      <c r="N158" s="95"/>
      <c r="O158" s="95"/>
      <c r="P158" s="95"/>
      <c r="Q158" s="95"/>
      <c r="R158" s="95"/>
      <c r="S158" s="95"/>
      <c r="T158" s="95"/>
      <c r="U158" s="94"/>
      <c r="V158" s="255"/>
      <c r="W158" s="69"/>
      <c r="X158" s="69"/>
      <c r="Y158" s="69"/>
      <c r="Z158" s="69"/>
      <c r="AA158" s="69"/>
      <c r="AB158" s="69"/>
      <c r="AC158" s="69"/>
      <c r="AD158" s="69"/>
    </row>
    <row r="159" spans="3:30" ht="12.75" x14ac:dyDescent="0.2">
      <c r="C159" s="69"/>
      <c r="D159" s="69"/>
      <c r="E159" s="94"/>
      <c r="F159" s="229"/>
      <c r="G159" s="69"/>
      <c r="H159" s="95"/>
      <c r="I159" s="95"/>
      <c r="J159" s="95"/>
      <c r="K159" s="95"/>
      <c r="L159" s="95"/>
      <c r="M159" s="95"/>
      <c r="N159" s="95"/>
      <c r="O159" s="95"/>
      <c r="P159" s="95"/>
      <c r="Q159" s="95"/>
      <c r="R159" s="95"/>
      <c r="S159" s="95"/>
      <c r="T159" s="95"/>
      <c r="U159" s="94"/>
      <c r="V159" s="255"/>
      <c r="W159" s="69"/>
      <c r="X159" s="69"/>
      <c r="Y159" s="69"/>
      <c r="Z159" s="69"/>
      <c r="AA159" s="69"/>
      <c r="AB159" s="69"/>
      <c r="AC159" s="69"/>
      <c r="AD159" s="69"/>
    </row>
    <row r="160" spans="3:30" ht="12.75" x14ac:dyDescent="0.2">
      <c r="C160" s="69"/>
      <c r="D160" s="69"/>
      <c r="E160" s="94"/>
      <c r="F160" s="229"/>
      <c r="G160" s="69"/>
      <c r="H160" s="95"/>
      <c r="I160" s="95"/>
      <c r="J160" s="95"/>
      <c r="K160" s="95"/>
      <c r="L160" s="95"/>
      <c r="M160" s="95"/>
      <c r="N160" s="95"/>
      <c r="O160" s="95"/>
      <c r="P160" s="95"/>
      <c r="Q160" s="95"/>
      <c r="R160" s="95"/>
      <c r="S160" s="95"/>
      <c r="T160" s="95"/>
      <c r="U160" s="94"/>
      <c r="V160" s="255"/>
      <c r="W160" s="69"/>
      <c r="X160" s="69"/>
      <c r="Y160" s="69"/>
      <c r="Z160" s="69"/>
      <c r="AA160" s="69"/>
      <c r="AB160" s="69"/>
      <c r="AC160" s="69"/>
      <c r="AD160" s="69"/>
    </row>
    <row r="161" spans="3:30" ht="12.75" x14ac:dyDescent="0.2">
      <c r="C161" s="69"/>
      <c r="D161" s="69"/>
      <c r="E161" s="94"/>
      <c r="F161" s="229"/>
      <c r="G161" s="69"/>
      <c r="H161" s="95"/>
      <c r="I161" s="95"/>
      <c r="J161" s="95"/>
      <c r="K161" s="95"/>
      <c r="L161" s="95"/>
      <c r="M161" s="95"/>
      <c r="N161" s="95"/>
      <c r="O161" s="95"/>
      <c r="P161" s="95"/>
      <c r="Q161" s="95"/>
      <c r="R161" s="95"/>
      <c r="S161" s="95"/>
      <c r="T161" s="95"/>
      <c r="U161" s="94"/>
      <c r="V161" s="255"/>
      <c r="W161" s="69"/>
      <c r="X161" s="69"/>
      <c r="Y161" s="69"/>
      <c r="Z161" s="69"/>
      <c r="AA161" s="69"/>
      <c r="AB161" s="69"/>
      <c r="AC161" s="69"/>
      <c r="AD161" s="69"/>
    </row>
    <row r="162" spans="3:30" ht="12.75" x14ac:dyDescent="0.2">
      <c r="C162" s="69"/>
      <c r="D162" s="69"/>
      <c r="E162" s="94"/>
      <c r="F162" s="229"/>
      <c r="G162" s="69"/>
      <c r="H162" s="95"/>
      <c r="I162" s="95"/>
      <c r="J162" s="95"/>
      <c r="K162" s="95"/>
      <c r="L162" s="95"/>
      <c r="M162" s="95"/>
      <c r="N162" s="95"/>
      <c r="O162" s="95"/>
      <c r="P162" s="95"/>
      <c r="Q162" s="95"/>
      <c r="R162" s="95"/>
      <c r="S162" s="95"/>
      <c r="T162" s="95"/>
      <c r="U162" s="94"/>
      <c r="V162" s="255"/>
      <c r="W162" s="69"/>
      <c r="X162" s="69"/>
      <c r="Y162" s="69"/>
      <c r="Z162" s="69"/>
      <c r="AA162" s="69"/>
      <c r="AB162" s="69"/>
      <c r="AC162" s="69"/>
      <c r="AD162" s="69"/>
    </row>
    <row r="163" spans="3:30" ht="12.75" x14ac:dyDescent="0.2">
      <c r="C163" s="69"/>
      <c r="D163" s="69"/>
      <c r="E163" s="94"/>
      <c r="F163" s="229"/>
      <c r="G163" s="69"/>
      <c r="H163" s="95"/>
      <c r="I163" s="95"/>
      <c r="J163" s="95"/>
      <c r="K163" s="95"/>
      <c r="L163" s="95"/>
      <c r="M163" s="95"/>
      <c r="N163" s="95"/>
      <c r="O163" s="95"/>
      <c r="P163" s="95"/>
      <c r="Q163" s="95"/>
      <c r="R163" s="95"/>
      <c r="S163" s="95"/>
      <c r="T163" s="95"/>
      <c r="U163" s="94"/>
      <c r="V163" s="255"/>
      <c r="W163" s="69"/>
      <c r="X163" s="69"/>
      <c r="Y163" s="69"/>
      <c r="Z163" s="69"/>
      <c r="AA163" s="69"/>
      <c r="AB163" s="69"/>
      <c r="AC163" s="69"/>
      <c r="AD163" s="69"/>
    </row>
    <row r="164" spans="3:30" ht="12.75" x14ac:dyDescent="0.2">
      <c r="C164" s="69"/>
      <c r="D164" s="69"/>
      <c r="E164" s="94"/>
      <c r="F164" s="229"/>
      <c r="G164" s="69"/>
      <c r="H164" s="95"/>
      <c r="I164" s="95"/>
      <c r="J164" s="95"/>
      <c r="K164" s="95"/>
      <c r="L164" s="95"/>
      <c r="M164" s="95"/>
      <c r="N164" s="95"/>
      <c r="O164" s="95"/>
      <c r="P164" s="95"/>
      <c r="Q164" s="95"/>
      <c r="R164" s="95"/>
      <c r="S164" s="95"/>
      <c r="T164" s="95"/>
      <c r="U164" s="94"/>
      <c r="V164" s="255"/>
      <c r="W164" s="69"/>
      <c r="X164" s="69"/>
      <c r="Y164" s="69"/>
      <c r="Z164" s="69"/>
      <c r="AA164" s="69"/>
      <c r="AB164" s="69"/>
      <c r="AC164" s="69"/>
      <c r="AD164" s="69"/>
    </row>
    <row r="165" spans="3:30" ht="12.75" x14ac:dyDescent="0.2">
      <c r="C165" s="69"/>
      <c r="D165" s="69"/>
      <c r="E165" s="94"/>
      <c r="F165" s="229"/>
      <c r="G165" s="69"/>
      <c r="H165" s="95"/>
      <c r="I165" s="95"/>
      <c r="J165" s="95"/>
      <c r="K165" s="95"/>
      <c r="L165" s="95"/>
      <c r="M165" s="95"/>
      <c r="N165" s="95"/>
      <c r="O165" s="95"/>
      <c r="P165" s="95"/>
      <c r="Q165" s="95"/>
      <c r="R165" s="95"/>
      <c r="S165" s="95"/>
      <c r="T165" s="95"/>
      <c r="U165" s="94"/>
      <c r="V165" s="255"/>
      <c r="W165" s="69"/>
      <c r="X165" s="69"/>
      <c r="Y165" s="69"/>
      <c r="Z165" s="69"/>
      <c r="AA165" s="69"/>
      <c r="AB165" s="69"/>
      <c r="AC165" s="69"/>
      <c r="AD165" s="69"/>
    </row>
    <row r="166" spans="3:30" ht="12.75" x14ac:dyDescent="0.2">
      <c r="C166" s="69"/>
      <c r="D166" s="69"/>
      <c r="E166" s="94"/>
      <c r="F166" s="229"/>
      <c r="G166" s="69"/>
      <c r="H166" s="95"/>
      <c r="I166" s="95"/>
      <c r="J166" s="95"/>
      <c r="K166" s="95"/>
      <c r="L166" s="95"/>
      <c r="M166" s="95"/>
      <c r="N166" s="95"/>
      <c r="O166" s="95"/>
      <c r="P166" s="95"/>
      <c r="Q166" s="95"/>
      <c r="R166" s="95"/>
      <c r="S166" s="95"/>
      <c r="T166" s="95"/>
      <c r="U166" s="94"/>
      <c r="V166" s="255"/>
      <c r="W166" s="69"/>
      <c r="X166" s="69"/>
      <c r="Y166" s="69"/>
      <c r="Z166" s="69"/>
      <c r="AA166" s="69"/>
      <c r="AB166" s="69"/>
      <c r="AC166" s="69"/>
      <c r="AD166" s="69"/>
    </row>
    <row r="167" spans="3:30" ht="12.75" x14ac:dyDescent="0.2">
      <c r="C167" s="69"/>
      <c r="D167" s="69"/>
      <c r="E167" s="94"/>
      <c r="F167" s="229"/>
      <c r="G167" s="69"/>
      <c r="H167" s="95"/>
      <c r="I167" s="95"/>
      <c r="J167" s="95"/>
      <c r="K167" s="95"/>
      <c r="L167" s="95"/>
      <c r="M167" s="95"/>
      <c r="N167" s="95"/>
      <c r="O167" s="95"/>
      <c r="P167" s="95"/>
      <c r="Q167" s="95"/>
      <c r="R167" s="95"/>
      <c r="S167" s="95"/>
      <c r="T167" s="95"/>
      <c r="U167" s="94"/>
      <c r="V167" s="255"/>
      <c r="W167" s="69"/>
      <c r="X167" s="69"/>
      <c r="Y167" s="69"/>
      <c r="Z167" s="69"/>
      <c r="AA167" s="69"/>
      <c r="AB167" s="69"/>
      <c r="AC167" s="69"/>
      <c r="AD167" s="69"/>
    </row>
    <row r="168" spans="3:30" ht="12.75" x14ac:dyDescent="0.2">
      <c r="C168" s="69"/>
      <c r="D168" s="69"/>
      <c r="E168" s="94"/>
      <c r="F168" s="229"/>
      <c r="G168" s="69"/>
      <c r="H168" s="95"/>
      <c r="I168" s="95"/>
      <c r="J168" s="95"/>
      <c r="K168" s="95"/>
      <c r="L168" s="95"/>
      <c r="M168" s="95"/>
      <c r="N168" s="95"/>
      <c r="O168" s="95"/>
      <c r="P168" s="95"/>
      <c r="Q168" s="95"/>
      <c r="R168" s="95"/>
      <c r="S168" s="95"/>
      <c r="T168" s="95"/>
      <c r="U168" s="94"/>
      <c r="V168" s="255"/>
      <c r="W168" s="69"/>
      <c r="X168" s="69"/>
      <c r="Y168" s="69"/>
      <c r="Z168" s="69"/>
      <c r="AA168" s="69"/>
      <c r="AB168" s="69"/>
      <c r="AC168" s="69"/>
      <c r="AD168" s="69"/>
    </row>
    <row r="169" spans="3:30" ht="12.75" x14ac:dyDescent="0.2">
      <c r="C169" s="69"/>
      <c r="D169" s="69"/>
      <c r="E169" s="94"/>
      <c r="F169" s="229"/>
      <c r="G169" s="69"/>
      <c r="H169" s="95"/>
      <c r="I169" s="95"/>
      <c r="J169" s="95"/>
      <c r="K169" s="95"/>
      <c r="L169" s="95"/>
      <c r="M169" s="95"/>
      <c r="N169" s="95"/>
      <c r="O169" s="95"/>
      <c r="P169" s="95"/>
      <c r="Q169" s="95"/>
      <c r="R169" s="95"/>
      <c r="S169" s="95"/>
      <c r="T169" s="95"/>
      <c r="U169" s="94"/>
      <c r="V169" s="255"/>
      <c r="W169" s="69"/>
      <c r="X169" s="69"/>
      <c r="Y169" s="69"/>
      <c r="Z169" s="69"/>
      <c r="AA169" s="69"/>
      <c r="AB169" s="69"/>
      <c r="AC169" s="69"/>
      <c r="AD169" s="69"/>
    </row>
    <row r="170" spans="3:30" ht="12.75" x14ac:dyDescent="0.2">
      <c r="C170" s="69"/>
      <c r="D170" s="69"/>
      <c r="E170" s="94"/>
      <c r="F170" s="229"/>
      <c r="G170" s="69"/>
      <c r="H170" s="95"/>
      <c r="I170" s="95"/>
      <c r="J170" s="95"/>
      <c r="K170" s="95"/>
      <c r="L170" s="95"/>
      <c r="M170" s="95"/>
      <c r="N170" s="95"/>
      <c r="O170" s="95"/>
      <c r="P170" s="95"/>
      <c r="Q170" s="95"/>
      <c r="R170" s="95"/>
      <c r="S170" s="95"/>
      <c r="T170" s="95"/>
      <c r="U170" s="94"/>
      <c r="V170" s="255"/>
      <c r="W170" s="69"/>
      <c r="X170" s="69"/>
      <c r="Y170" s="69"/>
      <c r="Z170" s="69"/>
      <c r="AA170" s="69"/>
      <c r="AB170" s="69"/>
      <c r="AC170" s="69"/>
      <c r="AD170" s="69"/>
    </row>
    <row r="171" spans="3:30" ht="12.75" x14ac:dyDescent="0.2">
      <c r="C171" s="69"/>
      <c r="D171" s="69"/>
      <c r="E171" s="94"/>
      <c r="F171" s="229"/>
      <c r="G171" s="69"/>
      <c r="H171" s="95"/>
      <c r="I171" s="95"/>
      <c r="J171" s="95"/>
      <c r="K171" s="95"/>
      <c r="L171" s="95"/>
      <c r="M171" s="95"/>
      <c r="N171" s="95"/>
      <c r="O171" s="95"/>
      <c r="P171" s="95"/>
      <c r="Q171" s="95"/>
      <c r="R171" s="95"/>
      <c r="S171" s="95"/>
      <c r="T171" s="95"/>
      <c r="U171" s="94"/>
      <c r="V171" s="255"/>
      <c r="W171" s="69"/>
      <c r="X171" s="69"/>
      <c r="Y171" s="69"/>
      <c r="Z171" s="69"/>
      <c r="AA171" s="69"/>
      <c r="AB171" s="69"/>
      <c r="AC171" s="69"/>
      <c r="AD171" s="69"/>
    </row>
    <row r="172" spans="3:30" ht="12.75" x14ac:dyDescent="0.2">
      <c r="C172" s="69"/>
      <c r="D172" s="69"/>
      <c r="E172" s="94"/>
      <c r="F172" s="229"/>
      <c r="G172" s="69"/>
      <c r="H172" s="95"/>
      <c r="I172" s="95"/>
      <c r="J172" s="95"/>
      <c r="K172" s="95"/>
      <c r="L172" s="95"/>
      <c r="M172" s="95"/>
      <c r="N172" s="95"/>
      <c r="O172" s="95"/>
      <c r="P172" s="95"/>
      <c r="Q172" s="95"/>
      <c r="R172" s="95"/>
      <c r="S172" s="95"/>
      <c r="T172" s="95"/>
      <c r="U172" s="94"/>
      <c r="V172" s="255"/>
      <c r="W172" s="69"/>
      <c r="X172" s="69"/>
      <c r="Y172" s="69"/>
      <c r="Z172" s="69"/>
      <c r="AA172" s="69"/>
      <c r="AB172" s="69"/>
      <c r="AC172" s="69"/>
      <c r="AD172" s="69"/>
    </row>
    <row r="173" spans="3:30" ht="12.75" x14ac:dyDescent="0.2">
      <c r="C173" s="69"/>
      <c r="D173" s="69"/>
      <c r="E173" s="94"/>
      <c r="F173" s="229"/>
      <c r="G173" s="69"/>
      <c r="H173" s="95"/>
      <c r="I173" s="95"/>
      <c r="J173" s="95"/>
      <c r="K173" s="95"/>
      <c r="L173" s="95"/>
      <c r="M173" s="95"/>
      <c r="N173" s="95"/>
      <c r="O173" s="95"/>
      <c r="P173" s="95"/>
      <c r="Q173" s="95"/>
      <c r="R173" s="95"/>
      <c r="S173" s="95"/>
      <c r="T173" s="95"/>
      <c r="U173" s="94"/>
      <c r="V173" s="255"/>
      <c r="W173" s="69"/>
      <c r="X173" s="69"/>
      <c r="Y173" s="69"/>
      <c r="Z173" s="69"/>
      <c r="AA173" s="69"/>
      <c r="AB173" s="69"/>
      <c r="AC173" s="69"/>
      <c r="AD173" s="69"/>
    </row>
    <row r="174" spans="3:30" ht="12.75" x14ac:dyDescent="0.2">
      <c r="C174" s="69"/>
      <c r="D174" s="69"/>
      <c r="E174" s="94"/>
      <c r="F174" s="229"/>
      <c r="G174" s="69"/>
      <c r="H174" s="95"/>
      <c r="I174" s="95"/>
      <c r="J174" s="95"/>
      <c r="K174" s="95"/>
      <c r="L174" s="95"/>
      <c r="M174" s="95"/>
      <c r="N174" s="95"/>
      <c r="O174" s="95"/>
      <c r="P174" s="95"/>
      <c r="Q174" s="95"/>
      <c r="R174" s="95"/>
      <c r="S174" s="95"/>
      <c r="T174" s="95"/>
      <c r="U174" s="94"/>
      <c r="V174" s="255"/>
      <c r="W174" s="69"/>
      <c r="X174" s="69"/>
      <c r="Y174" s="69"/>
      <c r="Z174" s="69"/>
      <c r="AA174" s="69"/>
      <c r="AB174" s="69"/>
      <c r="AC174" s="69"/>
      <c r="AD174" s="69"/>
    </row>
    <row r="175" spans="3:30" ht="12.75" x14ac:dyDescent="0.2">
      <c r="C175" s="69"/>
      <c r="D175" s="69"/>
      <c r="E175" s="94"/>
      <c r="F175" s="229"/>
      <c r="G175" s="69"/>
      <c r="H175" s="95"/>
      <c r="I175" s="95"/>
      <c r="J175" s="95"/>
      <c r="K175" s="95"/>
      <c r="L175" s="95"/>
      <c r="M175" s="95"/>
      <c r="N175" s="95"/>
      <c r="O175" s="95"/>
      <c r="P175" s="95"/>
      <c r="Q175" s="95"/>
      <c r="R175" s="95"/>
      <c r="S175" s="95"/>
      <c r="T175" s="95"/>
      <c r="U175" s="94"/>
      <c r="V175" s="255"/>
      <c r="W175" s="69"/>
      <c r="X175" s="69"/>
      <c r="Y175" s="69"/>
      <c r="Z175" s="69"/>
      <c r="AA175" s="69"/>
      <c r="AB175" s="69"/>
      <c r="AC175" s="69"/>
      <c r="AD175" s="69"/>
    </row>
    <row r="176" spans="3:30" ht="12.75" x14ac:dyDescent="0.2">
      <c r="C176" s="69"/>
      <c r="D176" s="69"/>
      <c r="E176" s="94"/>
      <c r="F176" s="229"/>
      <c r="G176" s="69"/>
      <c r="H176" s="95"/>
      <c r="I176" s="95"/>
      <c r="J176" s="95"/>
      <c r="K176" s="95"/>
      <c r="L176" s="95"/>
      <c r="M176" s="95"/>
      <c r="N176" s="95"/>
      <c r="O176" s="95"/>
      <c r="P176" s="95"/>
      <c r="Q176" s="95"/>
      <c r="R176" s="95"/>
      <c r="S176" s="95"/>
      <c r="T176" s="95"/>
      <c r="U176" s="94"/>
      <c r="V176" s="255"/>
      <c r="W176" s="69"/>
      <c r="X176" s="69"/>
      <c r="Y176" s="69"/>
      <c r="Z176" s="69"/>
      <c r="AA176" s="69"/>
      <c r="AB176" s="69"/>
      <c r="AC176" s="69"/>
      <c r="AD176" s="69"/>
    </row>
    <row r="177" spans="3:30" ht="12.75" x14ac:dyDescent="0.2">
      <c r="C177" s="69"/>
      <c r="D177" s="69"/>
      <c r="E177" s="94"/>
      <c r="F177" s="229"/>
      <c r="G177" s="69"/>
      <c r="H177" s="95"/>
      <c r="I177" s="95"/>
      <c r="J177" s="95"/>
      <c r="K177" s="95"/>
      <c r="L177" s="95"/>
      <c r="M177" s="95"/>
      <c r="N177" s="95"/>
      <c r="O177" s="95"/>
      <c r="P177" s="95"/>
      <c r="Q177" s="95"/>
      <c r="R177" s="95"/>
      <c r="S177" s="95"/>
      <c r="T177" s="95"/>
      <c r="U177" s="94"/>
      <c r="V177" s="255"/>
      <c r="W177" s="69"/>
      <c r="X177" s="69"/>
      <c r="Y177" s="69"/>
      <c r="Z177" s="69"/>
      <c r="AA177" s="69"/>
      <c r="AB177" s="69"/>
      <c r="AC177" s="69"/>
      <c r="AD177" s="69"/>
    </row>
    <row r="178" spans="3:30" ht="12.75" x14ac:dyDescent="0.2">
      <c r="C178" s="69"/>
      <c r="D178" s="69"/>
      <c r="E178" s="94"/>
      <c r="F178" s="229"/>
      <c r="G178" s="69"/>
      <c r="H178" s="95"/>
      <c r="I178" s="95"/>
      <c r="J178" s="95"/>
      <c r="K178" s="95"/>
      <c r="L178" s="95"/>
      <c r="M178" s="95"/>
      <c r="N178" s="95"/>
      <c r="O178" s="95"/>
      <c r="P178" s="95"/>
      <c r="Q178" s="95"/>
      <c r="R178" s="95"/>
      <c r="S178" s="95"/>
      <c r="T178" s="95"/>
      <c r="U178" s="94"/>
      <c r="V178" s="255"/>
      <c r="W178" s="69"/>
      <c r="X178" s="69"/>
      <c r="Y178" s="69"/>
      <c r="Z178" s="69"/>
      <c r="AA178" s="69"/>
      <c r="AB178" s="69"/>
      <c r="AC178" s="69"/>
      <c r="AD178" s="69"/>
    </row>
    <row r="179" spans="3:30" ht="12.75" x14ac:dyDescent="0.2">
      <c r="C179" s="69"/>
      <c r="D179" s="69"/>
      <c r="E179" s="94"/>
      <c r="F179" s="229"/>
      <c r="G179" s="69"/>
      <c r="H179" s="95"/>
      <c r="I179" s="95"/>
      <c r="J179" s="95"/>
      <c r="K179" s="95"/>
      <c r="L179" s="95"/>
      <c r="M179" s="95"/>
      <c r="N179" s="95"/>
      <c r="O179" s="95"/>
      <c r="P179" s="95"/>
      <c r="Q179" s="95"/>
      <c r="R179" s="95"/>
      <c r="S179" s="95"/>
      <c r="T179" s="95"/>
      <c r="U179" s="94"/>
      <c r="V179" s="255"/>
      <c r="W179" s="69"/>
      <c r="X179" s="69"/>
      <c r="Y179" s="69"/>
      <c r="Z179" s="69"/>
      <c r="AA179" s="69"/>
      <c r="AB179" s="69"/>
      <c r="AC179" s="69"/>
      <c r="AD179" s="69"/>
    </row>
    <row r="180" spans="3:30" ht="12.75" x14ac:dyDescent="0.2">
      <c r="C180" s="69"/>
      <c r="D180" s="69"/>
      <c r="E180" s="94"/>
      <c r="F180" s="229"/>
      <c r="G180" s="69"/>
      <c r="H180" s="95"/>
      <c r="I180" s="95"/>
      <c r="J180" s="95"/>
      <c r="K180" s="95"/>
      <c r="L180" s="95"/>
      <c r="M180" s="95"/>
      <c r="N180" s="95"/>
      <c r="O180" s="95"/>
      <c r="P180" s="95"/>
      <c r="Q180" s="95"/>
      <c r="R180" s="95"/>
      <c r="S180" s="95"/>
      <c r="T180" s="95"/>
      <c r="U180" s="94"/>
      <c r="V180" s="255"/>
      <c r="W180" s="69"/>
      <c r="X180" s="69"/>
      <c r="Y180" s="69"/>
      <c r="Z180" s="69"/>
      <c r="AA180" s="69"/>
      <c r="AB180" s="69"/>
      <c r="AC180" s="69"/>
      <c r="AD180" s="69"/>
    </row>
    <row r="181" spans="3:30" ht="12.75" x14ac:dyDescent="0.2">
      <c r="C181" s="69"/>
      <c r="D181" s="69"/>
      <c r="E181" s="94"/>
      <c r="F181" s="229"/>
      <c r="G181" s="69"/>
      <c r="H181" s="95"/>
      <c r="I181" s="95"/>
      <c r="J181" s="95"/>
      <c r="K181" s="95"/>
      <c r="L181" s="95"/>
      <c r="M181" s="95"/>
      <c r="N181" s="95"/>
      <c r="O181" s="95"/>
      <c r="P181" s="95"/>
      <c r="Q181" s="95"/>
      <c r="R181" s="95"/>
      <c r="S181" s="95"/>
      <c r="T181" s="95"/>
      <c r="U181" s="94"/>
      <c r="V181" s="255"/>
      <c r="W181" s="69"/>
      <c r="X181" s="69"/>
      <c r="Y181" s="69"/>
      <c r="Z181" s="69"/>
      <c r="AA181" s="69"/>
      <c r="AB181" s="69"/>
      <c r="AC181" s="69"/>
      <c r="AD181" s="69"/>
    </row>
    <row r="182" spans="3:30" ht="12.75" x14ac:dyDescent="0.2">
      <c r="C182" s="69"/>
      <c r="D182" s="69"/>
      <c r="E182" s="94"/>
      <c r="F182" s="229"/>
      <c r="G182" s="69"/>
      <c r="H182" s="95"/>
      <c r="I182" s="95"/>
      <c r="J182" s="95"/>
      <c r="K182" s="95"/>
      <c r="L182" s="95"/>
      <c r="M182" s="95"/>
      <c r="N182" s="95"/>
      <c r="O182" s="95"/>
      <c r="P182" s="95"/>
      <c r="Q182" s="95"/>
      <c r="R182" s="95"/>
      <c r="S182" s="95"/>
      <c r="T182" s="95"/>
      <c r="U182" s="94"/>
      <c r="V182" s="255"/>
      <c r="W182" s="69"/>
      <c r="X182" s="69"/>
      <c r="Y182" s="69"/>
      <c r="Z182" s="69"/>
      <c r="AA182" s="69"/>
      <c r="AB182" s="69"/>
      <c r="AC182" s="69"/>
      <c r="AD182" s="69"/>
    </row>
    <row r="183" spans="3:30" ht="12.75" x14ac:dyDescent="0.2">
      <c r="C183" s="69"/>
      <c r="D183" s="69"/>
      <c r="E183" s="94"/>
      <c r="F183" s="229"/>
      <c r="G183" s="69"/>
      <c r="H183" s="95"/>
      <c r="I183" s="95"/>
      <c r="J183" s="95"/>
      <c r="K183" s="95"/>
      <c r="L183" s="95"/>
      <c r="M183" s="95"/>
      <c r="N183" s="95"/>
      <c r="O183" s="95"/>
      <c r="P183" s="95"/>
      <c r="Q183" s="95"/>
      <c r="R183" s="95"/>
      <c r="S183" s="95"/>
      <c r="T183" s="95"/>
      <c r="U183" s="94"/>
      <c r="V183" s="255"/>
      <c r="W183" s="69"/>
      <c r="X183" s="69"/>
      <c r="Y183" s="69"/>
      <c r="Z183" s="69"/>
      <c r="AA183" s="69"/>
      <c r="AB183" s="69"/>
      <c r="AC183" s="69"/>
      <c r="AD183" s="69"/>
    </row>
    <row r="184" spans="3:30" ht="12.75" x14ac:dyDescent="0.2">
      <c r="C184" s="69"/>
      <c r="D184" s="69"/>
      <c r="E184" s="94"/>
      <c r="F184" s="229"/>
      <c r="G184" s="69"/>
      <c r="H184" s="95"/>
      <c r="I184" s="95"/>
      <c r="J184" s="95"/>
      <c r="K184" s="95"/>
      <c r="L184" s="95"/>
      <c r="M184" s="95"/>
      <c r="N184" s="95"/>
      <c r="O184" s="95"/>
      <c r="P184" s="95"/>
      <c r="Q184" s="95"/>
      <c r="R184" s="95"/>
      <c r="S184" s="95"/>
      <c r="T184" s="95"/>
      <c r="U184" s="94"/>
      <c r="V184" s="255"/>
      <c r="W184" s="69"/>
      <c r="X184" s="69"/>
      <c r="Y184" s="69"/>
      <c r="Z184" s="69"/>
      <c r="AA184" s="69"/>
      <c r="AB184" s="69"/>
      <c r="AC184" s="69"/>
      <c r="AD184" s="69"/>
    </row>
    <row r="185" spans="3:30" ht="12.75" x14ac:dyDescent="0.2">
      <c r="C185" s="69"/>
      <c r="D185" s="69"/>
      <c r="E185" s="94"/>
      <c r="F185" s="229"/>
      <c r="G185" s="69"/>
      <c r="H185" s="95"/>
      <c r="I185" s="95"/>
      <c r="J185" s="95"/>
      <c r="K185" s="95"/>
      <c r="L185" s="95"/>
      <c r="M185" s="95"/>
      <c r="N185" s="95"/>
      <c r="O185" s="95"/>
      <c r="P185" s="95"/>
      <c r="Q185" s="95"/>
      <c r="R185" s="95"/>
      <c r="S185" s="95"/>
      <c r="T185" s="95"/>
      <c r="U185" s="94"/>
      <c r="V185" s="255"/>
      <c r="W185" s="69"/>
      <c r="X185" s="69"/>
      <c r="Y185" s="69"/>
      <c r="Z185" s="69"/>
      <c r="AA185" s="69"/>
      <c r="AB185" s="69"/>
      <c r="AC185" s="69"/>
      <c r="AD185" s="69"/>
    </row>
    <row r="186" spans="3:30" ht="12.75" x14ac:dyDescent="0.2">
      <c r="C186" s="69"/>
      <c r="D186" s="69"/>
      <c r="E186" s="94"/>
      <c r="F186" s="229"/>
      <c r="G186" s="69"/>
      <c r="H186" s="95"/>
      <c r="I186" s="95"/>
      <c r="J186" s="95"/>
      <c r="K186" s="95"/>
      <c r="L186" s="95"/>
      <c r="M186" s="95"/>
      <c r="N186" s="95"/>
      <c r="O186" s="95"/>
      <c r="P186" s="95"/>
      <c r="Q186" s="95"/>
      <c r="R186" s="95"/>
      <c r="S186" s="95"/>
      <c r="T186" s="95"/>
      <c r="U186" s="94"/>
      <c r="V186" s="255"/>
      <c r="W186" s="69"/>
      <c r="X186" s="69"/>
      <c r="Y186" s="69"/>
      <c r="Z186" s="69"/>
      <c r="AA186" s="69"/>
      <c r="AB186" s="69"/>
      <c r="AC186" s="69"/>
      <c r="AD186" s="69"/>
    </row>
    <row r="187" spans="3:30" ht="12.75" x14ac:dyDescent="0.2">
      <c r="C187" s="69"/>
      <c r="D187" s="69"/>
      <c r="E187" s="94"/>
      <c r="F187" s="229"/>
      <c r="G187" s="69"/>
      <c r="H187" s="95"/>
      <c r="I187" s="95"/>
      <c r="J187" s="95"/>
      <c r="K187" s="95"/>
      <c r="L187" s="95"/>
      <c r="M187" s="95"/>
      <c r="N187" s="95"/>
      <c r="O187" s="95"/>
      <c r="P187" s="95"/>
      <c r="Q187" s="95"/>
      <c r="R187" s="95"/>
      <c r="S187" s="95"/>
      <c r="T187" s="95"/>
      <c r="U187" s="94"/>
      <c r="V187" s="255"/>
      <c r="W187" s="69"/>
      <c r="X187" s="69"/>
      <c r="Y187" s="69"/>
      <c r="Z187" s="69"/>
      <c r="AA187" s="69"/>
      <c r="AB187" s="69"/>
      <c r="AC187" s="69"/>
      <c r="AD187" s="69"/>
    </row>
    <row r="188" spans="3:30" ht="12.75" x14ac:dyDescent="0.2">
      <c r="C188" s="69"/>
      <c r="D188" s="69"/>
      <c r="E188" s="94"/>
      <c r="F188" s="229"/>
      <c r="G188" s="69"/>
      <c r="H188" s="95"/>
      <c r="I188" s="95"/>
      <c r="J188" s="95"/>
      <c r="K188" s="95"/>
      <c r="L188" s="95"/>
      <c r="M188" s="95"/>
      <c r="N188" s="95"/>
      <c r="O188" s="95"/>
      <c r="P188" s="95"/>
      <c r="Q188" s="95"/>
      <c r="R188" s="95"/>
      <c r="S188" s="95"/>
      <c r="T188" s="95"/>
      <c r="U188" s="94"/>
      <c r="V188" s="255"/>
      <c r="W188" s="69"/>
      <c r="X188" s="69"/>
      <c r="Y188" s="69"/>
      <c r="Z188" s="69"/>
      <c r="AA188" s="69"/>
      <c r="AB188" s="69"/>
      <c r="AC188" s="69"/>
      <c r="AD188" s="69"/>
    </row>
    <row r="189" spans="3:30" ht="12.75" x14ac:dyDescent="0.2">
      <c r="C189" s="69"/>
      <c r="D189" s="69"/>
      <c r="E189" s="94"/>
      <c r="F189" s="229"/>
      <c r="G189" s="69"/>
      <c r="H189" s="95"/>
      <c r="I189" s="95"/>
      <c r="J189" s="95"/>
      <c r="K189" s="95"/>
      <c r="L189" s="95"/>
      <c r="M189" s="95"/>
      <c r="N189" s="95"/>
      <c r="O189" s="95"/>
      <c r="P189" s="95"/>
      <c r="Q189" s="95"/>
      <c r="R189" s="95"/>
      <c r="S189" s="95"/>
      <c r="T189" s="95"/>
      <c r="U189" s="94"/>
      <c r="V189" s="255"/>
      <c r="W189" s="69"/>
      <c r="X189" s="69"/>
      <c r="Y189" s="69"/>
      <c r="Z189" s="69"/>
      <c r="AA189" s="69"/>
      <c r="AB189" s="69"/>
      <c r="AC189" s="69"/>
      <c r="AD189" s="69"/>
    </row>
    <row r="190" spans="3:30" ht="12.75" x14ac:dyDescent="0.2">
      <c r="C190" s="69"/>
      <c r="D190" s="69"/>
      <c r="E190" s="94"/>
      <c r="F190" s="229"/>
      <c r="G190" s="69"/>
      <c r="H190" s="95"/>
      <c r="I190" s="95"/>
      <c r="J190" s="95"/>
      <c r="K190" s="95"/>
      <c r="L190" s="95"/>
      <c r="M190" s="95"/>
      <c r="N190" s="95"/>
      <c r="O190" s="95"/>
      <c r="P190" s="95"/>
      <c r="Q190" s="95"/>
      <c r="R190" s="95"/>
      <c r="S190" s="95"/>
      <c r="T190" s="95"/>
      <c r="U190" s="94"/>
      <c r="V190" s="255"/>
      <c r="W190" s="69"/>
      <c r="X190" s="69"/>
      <c r="Y190" s="69"/>
      <c r="Z190" s="69"/>
      <c r="AA190" s="69"/>
      <c r="AB190" s="69"/>
      <c r="AC190" s="69"/>
      <c r="AD190" s="69"/>
    </row>
    <row r="191" spans="3:30" ht="12.75" x14ac:dyDescent="0.2">
      <c r="C191" s="69"/>
      <c r="D191" s="69"/>
      <c r="E191" s="94"/>
      <c r="F191" s="229"/>
      <c r="G191" s="69"/>
      <c r="H191" s="95"/>
      <c r="I191" s="95"/>
      <c r="J191" s="95"/>
      <c r="K191" s="95"/>
      <c r="L191" s="95"/>
      <c r="M191" s="95"/>
      <c r="N191" s="95"/>
      <c r="O191" s="95"/>
      <c r="P191" s="95"/>
      <c r="Q191" s="95"/>
      <c r="R191" s="95"/>
      <c r="S191" s="95"/>
      <c r="T191" s="95"/>
      <c r="U191" s="94"/>
      <c r="V191" s="255"/>
      <c r="W191" s="69"/>
      <c r="X191" s="69"/>
      <c r="Y191" s="69"/>
      <c r="Z191" s="69"/>
      <c r="AA191" s="69"/>
      <c r="AB191" s="69"/>
      <c r="AC191" s="69"/>
      <c r="AD191" s="69"/>
    </row>
    <row r="192" spans="3:30" ht="12.75" x14ac:dyDescent="0.2">
      <c r="C192" s="69"/>
      <c r="D192" s="69"/>
      <c r="E192" s="94"/>
      <c r="F192" s="229"/>
      <c r="G192" s="69"/>
      <c r="H192" s="95"/>
      <c r="I192" s="95"/>
      <c r="J192" s="95"/>
      <c r="K192" s="95"/>
      <c r="L192" s="95"/>
      <c r="M192" s="95"/>
      <c r="N192" s="95"/>
      <c r="O192" s="95"/>
      <c r="P192" s="95"/>
      <c r="Q192" s="95"/>
      <c r="R192" s="95"/>
      <c r="S192" s="95"/>
      <c r="T192" s="95"/>
      <c r="U192" s="94"/>
      <c r="V192" s="255"/>
      <c r="W192" s="69"/>
      <c r="X192" s="69"/>
      <c r="Y192" s="69"/>
      <c r="Z192" s="69"/>
      <c r="AA192" s="69"/>
      <c r="AB192" s="69"/>
      <c r="AC192" s="69"/>
      <c r="AD192" s="69"/>
    </row>
    <row r="193" spans="3:30" ht="12.75" x14ac:dyDescent="0.2">
      <c r="C193" s="69"/>
      <c r="D193" s="69"/>
      <c r="E193" s="94"/>
      <c r="F193" s="229"/>
      <c r="G193" s="69"/>
      <c r="H193" s="95"/>
      <c r="I193" s="95"/>
      <c r="J193" s="95"/>
      <c r="K193" s="95"/>
      <c r="L193" s="95"/>
      <c r="M193" s="95"/>
      <c r="N193" s="95"/>
      <c r="O193" s="95"/>
      <c r="P193" s="95"/>
      <c r="Q193" s="95"/>
      <c r="R193" s="95"/>
      <c r="S193" s="95"/>
      <c r="T193" s="95"/>
      <c r="U193" s="94"/>
      <c r="V193" s="255"/>
      <c r="W193" s="69"/>
      <c r="X193" s="69"/>
      <c r="Y193" s="69"/>
      <c r="Z193" s="69"/>
      <c r="AA193" s="69"/>
      <c r="AB193" s="69"/>
      <c r="AC193" s="69"/>
      <c r="AD193" s="69"/>
    </row>
    <row r="194" spans="3:30" ht="12.75" x14ac:dyDescent="0.2">
      <c r="C194" s="69"/>
      <c r="D194" s="69"/>
      <c r="E194" s="94"/>
      <c r="F194" s="229"/>
      <c r="G194" s="69"/>
      <c r="H194" s="95"/>
      <c r="I194" s="95"/>
      <c r="J194" s="95"/>
      <c r="K194" s="95"/>
      <c r="L194" s="95"/>
      <c r="M194" s="95"/>
      <c r="N194" s="95"/>
      <c r="O194" s="95"/>
      <c r="P194" s="95"/>
      <c r="Q194" s="95"/>
      <c r="R194" s="95"/>
      <c r="S194" s="95"/>
      <c r="T194" s="95"/>
      <c r="U194" s="94"/>
      <c r="V194" s="255"/>
      <c r="W194" s="69"/>
      <c r="X194" s="69"/>
      <c r="Y194" s="69"/>
      <c r="Z194" s="69"/>
      <c r="AA194" s="69"/>
      <c r="AB194" s="69"/>
      <c r="AC194" s="69"/>
      <c r="AD194" s="69"/>
    </row>
    <row r="195" spans="3:30" ht="12.75" x14ac:dyDescent="0.2">
      <c r="C195" s="69"/>
      <c r="D195" s="69"/>
      <c r="E195" s="94"/>
      <c r="F195" s="229"/>
      <c r="G195" s="69"/>
      <c r="H195" s="95"/>
      <c r="I195" s="95"/>
      <c r="J195" s="95"/>
      <c r="K195" s="95"/>
      <c r="L195" s="95"/>
      <c r="M195" s="95"/>
      <c r="N195" s="95"/>
      <c r="O195" s="95"/>
      <c r="P195" s="95"/>
      <c r="Q195" s="95"/>
      <c r="R195" s="95"/>
      <c r="S195" s="95"/>
      <c r="T195" s="95"/>
      <c r="U195" s="94"/>
      <c r="V195" s="255"/>
      <c r="W195" s="69"/>
      <c r="X195" s="69"/>
      <c r="Y195" s="69"/>
      <c r="Z195" s="69"/>
      <c r="AA195" s="69"/>
      <c r="AB195" s="69"/>
      <c r="AC195" s="69"/>
      <c r="AD195" s="69"/>
    </row>
    <row r="196" spans="3:30" ht="12.75" x14ac:dyDescent="0.2">
      <c r="C196" s="69"/>
      <c r="D196" s="69"/>
      <c r="E196" s="94"/>
      <c r="F196" s="229"/>
      <c r="G196" s="69"/>
      <c r="H196" s="95"/>
      <c r="I196" s="95"/>
      <c r="J196" s="95"/>
      <c r="K196" s="95"/>
      <c r="L196" s="95"/>
      <c r="M196" s="95"/>
      <c r="N196" s="95"/>
      <c r="O196" s="95"/>
      <c r="P196" s="95"/>
      <c r="Q196" s="95"/>
      <c r="R196" s="95"/>
      <c r="S196" s="95"/>
      <c r="T196" s="95"/>
      <c r="U196" s="94"/>
      <c r="V196" s="255"/>
      <c r="W196" s="69"/>
      <c r="X196" s="69"/>
      <c r="Y196" s="69"/>
      <c r="Z196" s="69"/>
      <c r="AA196" s="69"/>
      <c r="AB196" s="69"/>
      <c r="AC196" s="69"/>
      <c r="AD196" s="69"/>
    </row>
    <row r="197" spans="3:30" ht="12.75" x14ac:dyDescent="0.2">
      <c r="C197" s="69"/>
      <c r="D197" s="69"/>
      <c r="E197" s="94"/>
      <c r="F197" s="229"/>
      <c r="G197" s="69"/>
      <c r="H197" s="95"/>
      <c r="I197" s="95"/>
      <c r="J197" s="95"/>
      <c r="K197" s="95"/>
      <c r="L197" s="95"/>
      <c r="M197" s="95"/>
      <c r="N197" s="95"/>
      <c r="O197" s="95"/>
      <c r="P197" s="95"/>
      <c r="Q197" s="95"/>
      <c r="R197" s="95"/>
      <c r="S197" s="95"/>
      <c r="T197" s="95"/>
      <c r="U197" s="94"/>
      <c r="V197" s="255"/>
      <c r="W197" s="69"/>
      <c r="X197" s="69"/>
      <c r="Y197" s="69"/>
      <c r="Z197" s="69"/>
      <c r="AA197" s="69"/>
      <c r="AB197" s="69"/>
      <c r="AC197" s="69"/>
      <c r="AD197" s="69"/>
    </row>
    <row r="198" spans="3:30" ht="12.75" x14ac:dyDescent="0.2">
      <c r="C198" s="69"/>
      <c r="D198" s="69"/>
      <c r="E198" s="94"/>
      <c r="F198" s="229"/>
      <c r="G198" s="69"/>
      <c r="H198" s="95"/>
      <c r="I198" s="95"/>
      <c r="J198" s="95"/>
      <c r="K198" s="95"/>
      <c r="L198" s="95"/>
      <c r="M198" s="95"/>
      <c r="N198" s="95"/>
      <c r="O198" s="95"/>
      <c r="P198" s="95"/>
      <c r="Q198" s="95"/>
      <c r="R198" s="95"/>
      <c r="S198" s="95"/>
      <c r="T198" s="95"/>
      <c r="U198" s="94"/>
      <c r="V198" s="255"/>
      <c r="W198" s="69"/>
      <c r="X198" s="69"/>
      <c r="Y198" s="69"/>
      <c r="Z198" s="69"/>
      <c r="AA198" s="69"/>
      <c r="AB198" s="69"/>
      <c r="AC198" s="69"/>
      <c r="AD198" s="69"/>
    </row>
    <row r="199" spans="3:30" ht="12.75" x14ac:dyDescent="0.2">
      <c r="C199" s="69"/>
      <c r="D199" s="69"/>
      <c r="E199" s="94"/>
      <c r="F199" s="229"/>
      <c r="G199" s="69"/>
      <c r="H199" s="95"/>
      <c r="I199" s="95"/>
      <c r="J199" s="95"/>
      <c r="K199" s="95"/>
      <c r="L199" s="95"/>
      <c r="M199" s="95"/>
      <c r="N199" s="95"/>
      <c r="O199" s="95"/>
      <c r="P199" s="95"/>
      <c r="Q199" s="95"/>
      <c r="R199" s="95"/>
      <c r="S199" s="95"/>
      <c r="T199" s="95"/>
      <c r="U199" s="94"/>
      <c r="V199" s="255"/>
      <c r="W199" s="69"/>
      <c r="X199" s="69"/>
      <c r="Y199" s="69"/>
      <c r="Z199" s="69"/>
      <c r="AA199" s="69"/>
      <c r="AB199" s="69"/>
      <c r="AC199" s="69"/>
      <c r="AD199" s="69"/>
    </row>
    <row r="200" spans="3:30" ht="12.75" x14ac:dyDescent="0.2">
      <c r="C200" s="69"/>
      <c r="D200" s="69"/>
      <c r="E200" s="94"/>
      <c r="F200" s="229"/>
      <c r="G200" s="69"/>
      <c r="H200" s="95"/>
      <c r="I200" s="95"/>
      <c r="J200" s="95"/>
      <c r="K200" s="95"/>
      <c r="L200" s="95"/>
      <c r="M200" s="95"/>
      <c r="N200" s="95"/>
      <c r="O200" s="95"/>
      <c r="P200" s="95"/>
      <c r="Q200" s="95"/>
      <c r="R200" s="95"/>
      <c r="S200" s="95"/>
      <c r="T200" s="95"/>
      <c r="U200" s="94"/>
      <c r="V200" s="255"/>
      <c r="W200" s="69"/>
      <c r="X200" s="69"/>
      <c r="Y200" s="69"/>
      <c r="Z200" s="69"/>
      <c r="AA200" s="69"/>
      <c r="AB200" s="69"/>
      <c r="AC200" s="69"/>
      <c r="AD200" s="69"/>
    </row>
    <row r="201" spans="3:30" ht="12.75" x14ac:dyDescent="0.2">
      <c r="C201" s="69"/>
      <c r="D201" s="69"/>
      <c r="E201" s="94"/>
      <c r="F201" s="229"/>
      <c r="G201" s="69"/>
      <c r="H201" s="95"/>
      <c r="I201" s="95"/>
      <c r="J201" s="95"/>
      <c r="K201" s="95"/>
      <c r="L201" s="95"/>
      <c r="M201" s="95"/>
      <c r="N201" s="95"/>
      <c r="O201" s="95"/>
      <c r="P201" s="95"/>
      <c r="Q201" s="95"/>
      <c r="R201" s="95"/>
      <c r="S201" s="95"/>
      <c r="T201" s="95"/>
      <c r="U201" s="94"/>
      <c r="V201" s="255"/>
      <c r="W201" s="69"/>
      <c r="X201" s="69"/>
      <c r="Y201" s="69"/>
      <c r="Z201" s="69"/>
      <c r="AA201" s="69"/>
      <c r="AB201" s="69"/>
      <c r="AC201" s="69"/>
      <c r="AD201" s="69"/>
    </row>
    <row r="202" spans="3:30" ht="12.75" x14ac:dyDescent="0.2">
      <c r="C202" s="69"/>
      <c r="D202" s="69"/>
      <c r="E202" s="94"/>
      <c r="F202" s="229"/>
      <c r="G202" s="69"/>
      <c r="H202" s="95"/>
      <c r="I202" s="95"/>
      <c r="J202" s="95"/>
      <c r="K202" s="95"/>
      <c r="L202" s="95"/>
      <c r="M202" s="95"/>
      <c r="N202" s="95"/>
      <c r="O202" s="95"/>
      <c r="P202" s="95"/>
      <c r="Q202" s="95"/>
      <c r="R202" s="95"/>
      <c r="S202" s="95"/>
      <c r="T202" s="95"/>
      <c r="U202" s="94"/>
      <c r="V202" s="255"/>
      <c r="W202" s="69"/>
      <c r="X202" s="69"/>
      <c r="Y202" s="69"/>
      <c r="Z202" s="69"/>
      <c r="AA202" s="69"/>
      <c r="AB202" s="69"/>
      <c r="AC202" s="69"/>
      <c r="AD202" s="69"/>
    </row>
    <row r="203" spans="3:30" ht="12.75" x14ac:dyDescent="0.2">
      <c r="C203" s="69"/>
      <c r="D203" s="69"/>
      <c r="E203" s="94"/>
      <c r="F203" s="229"/>
      <c r="G203" s="69"/>
      <c r="H203" s="95"/>
      <c r="I203" s="95"/>
      <c r="J203" s="95"/>
      <c r="K203" s="95"/>
      <c r="L203" s="95"/>
      <c r="M203" s="95"/>
      <c r="N203" s="95"/>
      <c r="O203" s="95"/>
      <c r="P203" s="95"/>
      <c r="Q203" s="95"/>
      <c r="R203" s="95"/>
      <c r="S203" s="95"/>
      <c r="T203" s="95"/>
      <c r="U203" s="94"/>
      <c r="V203" s="255"/>
      <c r="W203" s="69"/>
      <c r="X203" s="69"/>
      <c r="Y203" s="69"/>
      <c r="Z203" s="69"/>
      <c r="AA203" s="69"/>
      <c r="AB203" s="69"/>
      <c r="AC203" s="69"/>
      <c r="AD203" s="69"/>
    </row>
    <row r="204" spans="3:30" ht="12.75" x14ac:dyDescent="0.2">
      <c r="C204" s="69"/>
      <c r="D204" s="69"/>
      <c r="E204" s="94"/>
      <c r="F204" s="229"/>
      <c r="G204" s="69"/>
      <c r="H204" s="95"/>
      <c r="I204" s="95"/>
      <c r="J204" s="95"/>
      <c r="K204" s="95"/>
      <c r="L204" s="95"/>
      <c r="M204" s="95"/>
      <c r="N204" s="95"/>
      <c r="O204" s="95"/>
      <c r="P204" s="95"/>
      <c r="Q204" s="95"/>
      <c r="R204" s="95"/>
      <c r="S204" s="95"/>
      <c r="T204" s="95"/>
      <c r="U204" s="94"/>
      <c r="V204" s="255"/>
      <c r="W204" s="69"/>
      <c r="X204" s="69"/>
      <c r="Y204" s="69"/>
      <c r="Z204" s="69"/>
      <c r="AA204" s="69"/>
      <c r="AB204" s="69"/>
      <c r="AC204" s="69"/>
      <c r="AD204" s="69"/>
    </row>
    <row r="205" spans="3:30" ht="12.75" x14ac:dyDescent="0.2">
      <c r="C205" s="69"/>
      <c r="D205" s="69"/>
      <c r="E205" s="94"/>
      <c r="F205" s="229"/>
      <c r="G205" s="69"/>
      <c r="H205" s="95"/>
      <c r="I205" s="95"/>
      <c r="J205" s="95"/>
      <c r="K205" s="95"/>
      <c r="L205" s="95"/>
      <c r="M205" s="95"/>
      <c r="N205" s="95"/>
      <c r="O205" s="95"/>
      <c r="P205" s="95"/>
      <c r="Q205" s="95"/>
      <c r="R205" s="95"/>
      <c r="S205" s="95"/>
      <c r="T205" s="95"/>
      <c r="U205" s="94"/>
      <c r="V205" s="255"/>
      <c r="W205" s="69"/>
      <c r="X205" s="69"/>
      <c r="Y205" s="69"/>
      <c r="Z205" s="69"/>
      <c r="AA205" s="69"/>
      <c r="AB205" s="69"/>
      <c r="AC205" s="69"/>
      <c r="AD205" s="69"/>
    </row>
    <row r="206" spans="3:30" ht="12.75" x14ac:dyDescent="0.2">
      <c r="C206" s="69"/>
      <c r="D206" s="69"/>
      <c r="E206" s="94"/>
      <c r="F206" s="229"/>
      <c r="G206" s="69"/>
      <c r="H206" s="95"/>
      <c r="I206" s="95"/>
      <c r="J206" s="95"/>
      <c r="K206" s="95"/>
      <c r="L206" s="95"/>
      <c r="M206" s="95"/>
      <c r="N206" s="95"/>
      <c r="O206" s="95"/>
      <c r="P206" s="95"/>
      <c r="Q206" s="95"/>
      <c r="R206" s="95"/>
      <c r="S206" s="95"/>
      <c r="T206" s="95"/>
      <c r="U206" s="94"/>
      <c r="V206" s="255"/>
      <c r="W206" s="69"/>
      <c r="X206" s="69"/>
      <c r="Y206" s="69"/>
      <c r="Z206" s="69"/>
      <c r="AA206" s="69"/>
      <c r="AB206" s="69"/>
      <c r="AC206" s="69"/>
      <c r="AD206" s="69"/>
    </row>
    <row r="207" spans="3:30" ht="12.75" x14ac:dyDescent="0.2">
      <c r="C207" s="69"/>
      <c r="D207" s="69"/>
      <c r="E207" s="94"/>
      <c r="F207" s="229"/>
      <c r="G207" s="69"/>
      <c r="H207" s="95"/>
      <c r="I207" s="95"/>
      <c r="J207" s="95"/>
      <c r="K207" s="95"/>
      <c r="L207" s="95"/>
      <c r="M207" s="95"/>
      <c r="N207" s="95"/>
      <c r="O207" s="95"/>
      <c r="P207" s="95"/>
      <c r="Q207" s="95"/>
      <c r="R207" s="95"/>
      <c r="S207" s="95"/>
      <c r="T207" s="95"/>
      <c r="U207" s="94"/>
      <c r="V207" s="255"/>
      <c r="W207" s="69"/>
      <c r="X207" s="69"/>
      <c r="Y207" s="69"/>
      <c r="Z207" s="69"/>
      <c r="AA207" s="69"/>
      <c r="AB207" s="69"/>
      <c r="AC207" s="69"/>
      <c r="AD207" s="69"/>
    </row>
    <row r="208" spans="3:30" ht="12.75" x14ac:dyDescent="0.2">
      <c r="C208" s="69"/>
      <c r="D208" s="69"/>
      <c r="E208" s="94"/>
      <c r="F208" s="229"/>
      <c r="G208" s="69"/>
      <c r="H208" s="95"/>
      <c r="I208" s="95"/>
      <c r="J208" s="95"/>
      <c r="K208" s="95"/>
      <c r="L208" s="95"/>
      <c r="M208" s="95"/>
      <c r="N208" s="95"/>
      <c r="O208" s="95"/>
      <c r="P208" s="95"/>
      <c r="Q208" s="95"/>
      <c r="R208" s="95"/>
      <c r="S208" s="95"/>
      <c r="T208" s="95"/>
      <c r="U208" s="94"/>
      <c r="V208" s="255"/>
      <c r="W208" s="69"/>
      <c r="X208" s="69"/>
      <c r="Y208" s="69"/>
      <c r="Z208" s="69"/>
      <c r="AA208" s="69"/>
      <c r="AB208" s="69"/>
      <c r="AC208" s="69"/>
      <c r="AD208" s="69"/>
    </row>
    <row r="209" spans="3:30" ht="12.75" x14ac:dyDescent="0.2">
      <c r="C209" s="69"/>
      <c r="D209" s="69"/>
      <c r="E209" s="94"/>
      <c r="F209" s="229"/>
      <c r="G209" s="69"/>
      <c r="H209" s="95"/>
      <c r="I209" s="95"/>
      <c r="J209" s="95"/>
      <c r="K209" s="95"/>
      <c r="L209" s="95"/>
      <c r="M209" s="95"/>
      <c r="N209" s="95"/>
      <c r="O209" s="95"/>
      <c r="P209" s="95"/>
      <c r="Q209" s="95"/>
      <c r="R209" s="95"/>
      <c r="S209" s="95"/>
      <c r="T209" s="95"/>
      <c r="U209" s="94"/>
      <c r="V209" s="255"/>
      <c r="W209" s="69"/>
      <c r="X209" s="69"/>
      <c r="Y209" s="69"/>
      <c r="Z209" s="69"/>
      <c r="AA209" s="69"/>
      <c r="AB209" s="69"/>
      <c r="AC209" s="69"/>
      <c r="AD209" s="69"/>
    </row>
    <row r="210" spans="3:30" ht="12.75" x14ac:dyDescent="0.2">
      <c r="C210" s="69"/>
      <c r="D210" s="69"/>
      <c r="E210" s="94"/>
      <c r="F210" s="229"/>
      <c r="G210" s="69"/>
      <c r="H210" s="95"/>
      <c r="I210" s="95"/>
      <c r="J210" s="95"/>
      <c r="K210" s="95"/>
      <c r="L210" s="95"/>
      <c r="M210" s="95"/>
      <c r="N210" s="95"/>
      <c r="O210" s="95"/>
      <c r="P210" s="95"/>
      <c r="Q210" s="95"/>
      <c r="R210" s="95"/>
      <c r="S210" s="95"/>
      <c r="T210" s="95"/>
      <c r="U210" s="94"/>
      <c r="V210" s="255"/>
      <c r="W210" s="69"/>
      <c r="X210" s="69"/>
      <c r="Y210" s="69"/>
      <c r="Z210" s="69"/>
      <c r="AA210" s="69"/>
      <c r="AB210" s="69"/>
      <c r="AC210" s="69"/>
      <c r="AD210" s="69"/>
    </row>
    <row r="211" spans="3:30" ht="12.75" x14ac:dyDescent="0.2">
      <c r="C211" s="69"/>
      <c r="D211" s="69"/>
      <c r="E211" s="94"/>
      <c r="F211" s="229"/>
      <c r="G211" s="69"/>
      <c r="H211" s="95"/>
      <c r="I211" s="95"/>
      <c r="J211" s="95"/>
      <c r="K211" s="95"/>
      <c r="L211" s="95"/>
      <c r="M211" s="95"/>
      <c r="N211" s="95"/>
      <c r="O211" s="95"/>
      <c r="P211" s="95"/>
      <c r="Q211" s="95"/>
      <c r="R211" s="95"/>
      <c r="S211" s="95"/>
      <c r="T211" s="95"/>
      <c r="U211" s="94"/>
      <c r="V211" s="255"/>
      <c r="W211" s="69"/>
      <c r="X211" s="69"/>
      <c r="Y211" s="69"/>
      <c r="Z211" s="69"/>
      <c r="AA211" s="69"/>
      <c r="AB211" s="69"/>
      <c r="AC211" s="69"/>
      <c r="AD211" s="69"/>
    </row>
    <row r="212" spans="3:30" ht="12.75" x14ac:dyDescent="0.2">
      <c r="C212" s="69"/>
      <c r="D212" s="69"/>
      <c r="E212" s="94"/>
      <c r="F212" s="229"/>
      <c r="G212" s="69"/>
      <c r="H212" s="95"/>
      <c r="I212" s="95"/>
      <c r="J212" s="95"/>
      <c r="K212" s="95"/>
      <c r="L212" s="95"/>
      <c r="M212" s="95"/>
      <c r="N212" s="95"/>
      <c r="O212" s="95"/>
      <c r="P212" s="95"/>
      <c r="Q212" s="95"/>
      <c r="R212" s="95"/>
      <c r="S212" s="95"/>
      <c r="T212" s="95"/>
      <c r="U212" s="94"/>
      <c r="V212" s="255"/>
      <c r="W212" s="69"/>
      <c r="X212" s="69"/>
      <c r="Y212" s="69"/>
      <c r="Z212" s="69"/>
      <c r="AA212" s="69"/>
      <c r="AB212" s="69"/>
      <c r="AC212" s="69"/>
      <c r="AD212" s="69"/>
    </row>
    <row r="213" spans="3:30" x14ac:dyDescent="0.2">
      <c r="C213" s="69"/>
      <c r="D213" s="69"/>
      <c r="E213" s="94"/>
      <c r="F213" s="229"/>
      <c r="G213" s="69"/>
      <c r="T213" s="96"/>
      <c r="U213" s="94"/>
      <c r="V213" s="255"/>
      <c r="W213" s="69"/>
      <c r="X213" s="69"/>
      <c r="Y213" s="69"/>
      <c r="Z213" s="69"/>
      <c r="AA213" s="69"/>
      <c r="AB213" s="69"/>
      <c r="AC213" s="69"/>
      <c r="AD213" s="69"/>
    </row>
    <row r="214" spans="3:30" x14ac:dyDescent="0.2">
      <c r="C214" s="69"/>
      <c r="D214" s="69"/>
      <c r="E214" s="94"/>
      <c r="F214" s="229"/>
      <c r="G214" s="69"/>
      <c r="T214" s="96"/>
      <c r="U214" s="94"/>
      <c r="V214" s="255"/>
      <c r="W214" s="69"/>
      <c r="X214" s="69"/>
      <c r="Y214" s="69"/>
      <c r="Z214" s="69"/>
      <c r="AA214" s="69"/>
      <c r="AB214" s="69"/>
      <c r="AC214" s="69"/>
      <c r="AD214" s="69"/>
    </row>
    <row r="215" spans="3:30" x14ac:dyDescent="0.2">
      <c r="C215" s="69"/>
      <c r="D215" s="69"/>
      <c r="E215" s="94"/>
      <c r="F215" s="229"/>
      <c r="G215" s="69"/>
      <c r="T215" s="96"/>
      <c r="U215" s="94"/>
      <c r="V215" s="255"/>
      <c r="W215" s="69"/>
      <c r="X215" s="69"/>
      <c r="Y215" s="69"/>
      <c r="Z215" s="69"/>
      <c r="AA215" s="69"/>
      <c r="AB215" s="69"/>
      <c r="AC215" s="69"/>
      <c r="AD215" s="69"/>
    </row>
    <row r="216" spans="3:30" x14ac:dyDescent="0.2">
      <c r="C216" s="69"/>
      <c r="D216" s="69"/>
      <c r="E216" s="94"/>
      <c r="F216" s="229"/>
      <c r="G216" s="69"/>
      <c r="T216" s="96"/>
      <c r="U216" s="94"/>
      <c r="V216" s="255"/>
      <c r="W216" s="69"/>
      <c r="X216" s="69"/>
      <c r="Y216" s="69"/>
      <c r="Z216" s="69"/>
      <c r="AA216" s="69"/>
      <c r="AB216" s="69"/>
      <c r="AC216" s="69"/>
      <c r="AD216" s="69"/>
    </row>
    <row r="217" spans="3:30" x14ac:dyDescent="0.2">
      <c r="C217" s="69"/>
      <c r="D217" s="69"/>
      <c r="E217" s="94"/>
      <c r="F217" s="229"/>
      <c r="G217" s="69"/>
      <c r="T217" s="96"/>
      <c r="U217" s="94"/>
      <c r="V217" s="255"/>
      <c r="W217" s="69"/>
      <c r="X217" s="69"/>
      <c r="Y217" s="69"/>
      <c r="Z217" s="69"/>
      <c r="AA217" s="69"/>
      <c r="AB217" s="69"/>
      <c r="AC217" s="69"/>
      <c r="AD217" s="69"/>
    </row>
    <row r="218" spans="3:30" x14ac:dyDescent="0.2">
      <c r="C218" s="69"/>
      <c r="D218" s="69"/>
      <c r="E218" s="94"/>
      <c r="F218" s="229"/>
      <c r="G218" s="69"/>
      <c r="T218" s="96"/>
      <c r="U218" s="94"/>
      <c r="V218" s="255"/>
      <c r="W218" s="69"/>
      <c r="X218" s="69"/>
      <c r="Y218" s="69"/>
      <c r="Z218" s="69"/>
      <c r="AA218" s="69"/>
      <c r="AB218" s="69"/>
      <c r="AC218" s="69"/>
      <c r="AD218" s="69"/>
    </row>
    <row r="219" spans="3:30" x14ac:dyDescent="0.2">
      <c r="C219" s="69"/>
      <c r="D219" s="69"/>
      <c r="E219" s="94"/>
      <c r="F219" s="229"/>
      <c r="G219" s="69"/>
      <c r="T219" s="96"/>
      <c r="U219" s="94"/>
      <c r="V219" s="255"/>
      <c r="W219" s="69"/>
      <c r="X219" s="69"/>
      <c r="Y219" s="69"/>
      <c r="Z219" s="69"/>
      <c r="AA219" s="69"/>
      <c r="AB219" s="69"/>
      <c r="AC219" s="69"/>
      <c r="AD219" s="69"/>
    </row>
    <row r="220" spans="3:30" x14ac:dyDescent="0.2">
      <c r="C220" s="69"/>
      <c r="D220" s="69"/>
      <c r="E220" s="94"/>
      <c r="F220" s="229"/>
      <c r="G220" s="69"/>
      <c r="T220" s="96"/>
      <c r="U220" s="94"/>
      <c r="V220" s="255"/>
      <c r="W220" s="69"/>
      <c r="X220" s="69"/>
      <c r="Y220" s="69"/>
      <c r="Z220" s="69"/>
      <c r="AA220" s="69"/>
      <c r="AB220" s="69"/>
      <c r="AC220" s="69"/>
      <c r="AD220" s="69"/>
    </row>
    <row r="221" spans="3:30" x14ac:dyDescent="0.2">
      <c r="C221" s="69"/>
      <c r="D221" s="69"/>
      <c r="E221" s="94"/>
      <c r="F221" s="229"/>
      <c r="G221" s="69"/>
      <c r="T221" s="96"/>
      <c r="U221" s="94"/>
      <c r="V221" s="255"/>
      <c r="W221" s="69"/>
      <c r="X221" s="69"/>
      <c r="Y221" s="69"/>
      <c r="Z221" s="69"/>
      <c r="AA221" s="69"/>
      <c r="AB221" s="69"/>
      <c r="AC221" s="69"/>
      <c r="AD221" s="69"/>
    </row>
    <row r="222" spans="3:30" x14ac:dyDescent="0.2">
      <c r="C222" s="69"/>
      <c r="D222" s="69"/>
      <c r="E222" s="94"/>
      <c r="F222" s="229"/>
      <c r="G222" s="69"/>
      <c r="T222" s="96"/>
      <c r="U222" s="94"/>
      <c r="V222" s="255"/>
      <c r="W222" s="69"/>
      <c r="X222" s="69"/>
      <c r="Y222" s="69"/>
      <c r="Z222" s="69"/>
      <c r="AA222" s="69"/>
      <c r="AB222" s="69"/>
      <c r="AC222" s="69"/>
      <c r="AD222" s="69"/>
    </row>
    <row r="223" spans="3:30" x14ac:dyDescent="0.2">
      <c r="C223" s="69"/>
      <c r="D223" s="69"/>
      <c r="E223" s="94"/>
      <c r="F223" s="229"/>
      <c r="G223" s="69"/>
      <c r="T223" s="96"/>
      <c r="U223" s="94"/>
      <c r="V223" s="255"/>
      <c r="W223" s="69"/>
      <c r="X223" s="69"/>
      <c r="Y223" s="69"/>
      <c r="Z223" s="69"/>
      <c r="AA223" s="69"/>
      <c r="AB223" s="69"/>
      <c r="AC223" s="69"/>
      <c r="AD223" s="69"/>
    </row>
    <row r="224" spans="3:30" x14ac:dyDescent="0.2">
      <c r="C224" s="69"/>
      <c r="D224" s="69"/>
      <c r="E224" s="94"/>
      <c r="F224" s="229"/>
      <c r="G224" s="69"/>
      <c r="T224" s="96"/>
      <c r="U224" s="94"/>
      <c r="V224" s="255"/>
      <c r="W224" s="69"/>
      <c r="X224" s="69"/>
      <c r="Y224" s="69"/>
      <c r="Z224" s="69"/>
      <c r="AA224" s="69"/>
      <c r="AB224" s="69"/>
      <c r="AC224" s="69"/>
      <c r="AD224" s="69"/>
    </row>
    <row r="225" spans="3:30" x14ac:dyDescent="0.2">
      <c r="C225" s="69"/>
      <c r="D225" s="69"/>
      <c r="E225" s="94"/>
      <c r="F225" s="229"/>
      <c r="G225" s="69"/>
      <c r="T225" s="96"/>
      <c r="U225" s="94"/>
      <c r="V225" s="255"/>
      <c r="W225" s="69"/>
      <c r="X225" s="69"/>
      <c r="Y225" s="69"/>
      <c r="Z225" s="69"/>
      <c r="AA225" s="69"/>
      <c r="AB225" s="69"/>
      <c r="AC225" s="69"/>
      <c r="AD225" s="69"/>
    </row>
    <row r="226" spans="3:30" x14ac:dyDescent="0.2">
      <c r="C226" s="69"/>
      <c r="D226" s="69"/>
      <c r="E226" s="94"/>
      <c r="F226" s="229"/>
      <c r="G226" s="69"/>
      <c r="T226" s="96"/>
      <c r="U226" s="94"/>
      <c r="V226" s="255"/>
      <c r="W226" s="69"/>
      <c r="X226" s="69"/>
      <c r="Y226" s="69"/>
      <c r="Z226" s="69"/>
      <c r="AA226" s="69"/>
      <c r="AB226" s="69"/>
      <c r="AC226" s="69"/>
      <c r="AD226" s="69"/>
    </row>
    <row r="227" spans="3:30" x14ac:dyDescent="0.2">
      <c r="C227" s="69"/>
      <c r="D227" s="69"/>
      <c r="E227" s="94"/>
      <c r="F227" s="229"/>
      <c r="G227" s="69"/>
      <c r="T227" s="96"/>
      <c r="U227" s="94"/>
      <c r="V227" s="255"/>
      <c r="W227" s="69"/>
      <c r="X227" s="69"/>
      <c r="Y227" s="69"/>
      <c r="Z227" s="69"/>
      <c r="AA227" s="69"/>
      <c r="AB227" s="69"/>
      <c r="AC227" s="69"/>
      <c r="AD227" s="69"/>
    </row>
    <row r="228" spans="3:30" x14ac:dyDescent="0.2">
      <c r="C228" s="69"/>
      <c r="D228" s="69"/>
      <c r="E228" s="94"/>
      <c r="F228" s="229"/>
      <c r="G228" s="69"/>
      <c r="T228" s="96"/>
      <c r="U228" s="94"/>
      <c r="V228" s="255"/>
      <c r="W228" s="69"/>
      <c r="X228" s="69"/>
      <c r="Y228" s="69"/>
      <c r="Z228" s="69"/>
      <c r="AA228" s="69"/>
      <c r="AB228" s="69"/>
      <c r="AC228" s="69"/>
      <c r="AD228" s="69"/>
    </row>
    <row r="229" spans="3:30" x14ac:dyDescent="0.2">
      <c r="C229" s="69"/>
      <c r="D229" s="69"/>
      <c r="E229" s="94"/>
      <c r="F229" s="229"/>
      <c r="G229" s="69"/>
      <c r="T229" s="96"/>
      <c r="U229" s="94"/>
      <c r="V229" s="255"/>
      <c r="W229" s="69"/>
      <c r="X229" s="69"/>
      <c r="Y229" s="69"/>
      <c r="Z229" s="69"/>
      <c r="AA229" s="69"/>
      <c r="AB229" s="69"/>
      <c r="AC229" s="69"/>
      <c r="AD229" s="69"/>
    </row>
    <row r="230" spans="3:30" x14ac:dyDescent="0.2">
      <c r="C230" s="69"/>
      <c r="D230" s="69"/>
      <c r="E230" s="94"/>
      <c r="F230" s="229"/>
      <c r="G230" s="69"/>
      <c r="T230" s="96"/>
      <c r="U230" s="94"/>
      <c r="V230" s="255"/>
      <c r="W230" s="69"/>
      <c r="X230" s="69"/>
      <c r="Y230" s="69"/>
      <c r="Z230" s="69"/>
      <c r="AA230" s="69"/>
      <c r="AB230" s="69"/>
      <c r="AC230" s="69"/>
      <c r="AD230" s="69"/>
    </row>
    <row r="231" spans="3:30" x14ac:dyDescent="0.2">
      <c r="C231" s="69"/>
      <c r="D231" s="69"/>
      <c r="E231" s="94"/>
      <c r="F231" s="229"/>
      <c r="G231" s="69"/>
      <c r="T231" s="96"/>
      <c r="U231" s="94"/>
      <c r="V231" s="255"/>
      <c r="W231" s="69"/>
      <c r="X231" s="69"/>
      <c r="Y231" s="69"/>
      <c r="Z231" s="69"/>
      <c r="AA231" s="69"/>
      <c r="AB231" s="69"/>
      <c r="AC231" s="69"/>
      <c r="AD231" s="69"/>
    </row>
    <row r="232" spans="3:30" x14ac:dyDescent="0.2">
      <c r="C232" s="69"/>
      <c r="D232" s="69"/>
      <c r="E232" s="94"/>
      <c r="F232" s="229"/>
      <c r="G232" s="69"/>
      <c r="T232" s="96"/>
      <c r="U232" s="94"/>
      <c r="V232" s="255"/>
      <c r="W232" s="69"/>
      <c r="X232" s="69"/>
      <c r="Y232" s="69"/>
      <c r="Z232" s="69"/>
      <c r="AA232" s="69"/>
      <c r="AB232" s="69"/>
      <c r="AC232" s="69"/>
      <c r="AD232" s="69"/>
    </row>
    <row r="233" spans="3:30" x14ac:dyDescent="0.2">
      <c r="C233" s="69"/>
      <c r="D233" s="69"/>
      <c r="E233" s="94"/>
      <c r="F233" s="229"/>
      <c r="G233" s="69"/>
      <c r="T233" s="96"/>
      <c r="U233" s="94"/>
      <c r="V233" s="255"/>
      <c r="W233" s="69"/>
      <c r="X233" s="69"/>
      <c r="Y233" s="69"/>
      <c r="Z233" s="69"/>
      <c r="AA233" s="69"/>
      <c r="AB233" s="69"/>
      <c r="AC233" s="69"/>
      <c r="AD233" s="69"/>
    </row>
    <row r="234" spans="3:30" x14ac:dyDescent="0.2">
      <c r="C234" s="69"/>
      <c r="D234" s="69"/>
      <c r="E234" s="94"/>
      <c r="F234" s="229"/>
      <c r="G234" s="69"/>
      <c r="T234" s="96"/>
      <c r="U234" s="94"/>
      <c r="V234" s="255"/>
      <c r="W234" s="69"/>
      <c r="X234" s="69"/>
      <c r="Y234" s="69"/>
      <c r="Z234" s="69"/>
      <c r="AA234" s="69"/>
      <c r="AB234" s="69"/>
      <c r="AC234" s="69"/>
      <c r="AD234" s="69"/>
    </row>
    <row r="235" spans="3:30" x14ac:dyDescent="0.2">
      <c r="C235" s="69"/>
      <c r="D235" s="69"/>
      <c r="E235" s="94"/>
      <c r="F235" s="229"/>
      <c r="G235" s="69"/>
      <c r="T235" s="96"/>
      <c r="U235" s="94"/>
      <c r="V235" s="255"/>
      <c r="W235" s="69"/>
      <c r="X235" s="69"/>
      <c r="Y235" s="69"/>
      <c r="Z235" s="69"/>
      <c r="AA235" s="69"/>
      <c r="AB235" s="69"/>
      <c r="AC235" s="69"/>
      <c r="AD235" s="69"/>
    </row>
    <row r="236" spans="3:30" x14ac:dyDescent="0.2">
      <c r="C236" s="69"/>
      <c r="D236" s="69"/>
      <c r="E236" s="94"/>
      <c r="F236" s="229"/>
      <c r="G236" s="69"/>
      <c r="T236" s="96"/>
      <c r="U236" s="94"/>
      <c r="V236" s="255"/>
      <c r="W236" s="69"/>
      <c r="X236" s="69"/>
      <c r="Y236" s="69"/>
      <c r="Z236" s="69"/>
      <c r="AA236" s="69"/>
      <c r="AB236" s="69"/>
      <c r="AC236" s="69"/>
      <c r="AD236" s="69"/>
    </row>
    <row r="237" spans="3:30" x14ac:dyDescent="0.2">
      <c r="C237" s="69"/>
      <c r="D237" s="69"/>
      <c r="E237" s="94"/>
      <c r="F237" s="229"/>
      <c r="G237" s="69"/>
      <c r="T237" s="96"/>
      <c r="U237" s="94"/>
      <c r="V237" s="255"/>
      <c r="W237" s="69"/>
      <c r="X237" s="69"/>
      <c r="Y237" s="69"/>
      <c r="Z237" s="69"/>
      <c r="AA237" s="69"/>
      <c r="AB237" s="69"/>
      <c r="AC237" s="69"/>
      <c r="AD237" s="69"/>
    </row>
    <row r="238" spans="3:30" x14ac:dyDescent="0.2">
      <c r="C238" s="69"/>
      <c r="D238" s="69"/>
      <c r="E238" s="94"/>
      <c r="F238" s="229"/>
      <c r="G238" s="69"/>
      <c r="T238" s="96"/>
      <c r="U238" s="94"/>
      <c r="V238" s="255"/>
      <c r="W238" s="69"/>
      <c r="X238" s="69"/>
      <c r="Y238" s="69"/>
      <c r="Z238" s="69"/>
      <c r="AA238" s="69"/>
      <c r="AB238" s="69"/>
      <c r="AC238" s="69"/>
      <c r="AD238" s="69"/>
    </row>
    <row r="239" spans="3:30" x14ac:dyDescent="0.2">
      <c r="C239" s="69"/>
      <c r="D239" s="69"/>
      <c r="E239" s="94"/>
      <c r="F239" s="229"/>
      <c r="G239" s="69"/>
      <c r="T239" s="96"/>
      <c r="U239" s="94"/>
      <c r="V239" s="255"/>
      <c r="W239" s="69"/>
      <c r="X239" s="69"/>
      <c r="Y239" s="69"/>
      <c r="Z239" s="69"/>
      <c r="AA239" s="69"/>
      <c r="AB239" s="69"/>
      <c r="AC239" s="69"/>
      <c r="AD239" s="69"/>
    </row>
    <row r="240" spans="3:30" x14ac:dyDescent="0.2">
      <c r="C240" s="69"/>
      <c r="D240" s="69"/>
      <c r="E240" s="94"/>
      <c r="F240" s="229"/>
      <c r="G240" s="69"/>
      <c r="T240" s="96"/>
      <c r="U240" s="94"/>
      <c r="V240" s="255"/>
      <c r="W240" s="69"/>
      <c r="X240" s="69"/>
      <c r="Y240" s="69"/>
      <c r="Z240" s="69"/>
      <c r="AA240" s="69"/>
      <c r="AB240" s="69"/>
      <c r="AC240" s="69"/>
      <c r="AD240" s="69"/>
    </row>
    <row r="241" spans="3:30" x14ac:dyDescent="0.2">
      <c r="C241" s="69"/>
      <c r="D241" s="69"/>
      <c r="E241" s="94"/>
      <c r="F241" s="229"/>
      <c r="G241" s="69"/>
      <c r="T241" s="96"/>
      <c r="U241" s="94"/>
      <c r="V241" s="255"/>
      <c r="W241" s="69"/>
      <c r="X241" s="69"/>
      <c r="Y241" s="69"/>
      <c r="Z241" s="69"/>
      <c r="AA241" s="69"/>
      <c r="AB241" s="69"/>
      <c r="AC241" s="69"/>
      <c r="AD241" s="69"/>
    </row>
    <row r="242" spans="3:30" x14ac:dyDescent="0.2">
      <c r="C242" s="69"/>
      <c r="D242" s="69"/>
      <c r="E242" s="94"/>
      <c r="F242" s="229"/>
      <c r="G242" s="69"/>
      <c r="T242" s="96"/>
      <c r="U242" s="94"/>
      <c r="V242" s="255"/>
      <c r="W242" s="69"/>
      <c r="X242" s="69"/>
      <c r="Y242" s="69"/>
      <c r="Z242" s="69"/>
      <c r="AA242" s="69"/>
      <c r="AB242" s="69"/>
      <c r="AC242" s="69"/>
      <c r="AD242" s="69"/>
    </row>
    <row r="243" spans="3:30" x14ac:dyDescent="0.2">
      <c r="C243" s="69"/>
      <c r="D243" s="69"/>
      <c r="E243" s="94"/>
      <c r="F243" s="229"/>
      <c r="G243" s="69"/>
      <c r="T243" s="96"/>
      <c r="U243" s="94"/>
      <c r="V243" s="255"/>
      <c r="W243" s="69"/>
      <c r="X243" s="69"/>
      <c r="Y243" s="69"/>
      <c r="Z243" s="69"/>
      <c r="AA243" s="69"/>
      <c r="AB243" s="69"/>
      <c r="AC243" s="69"/>
      <c r="AD243" s="69"/>
    </row>
    <row r="244" spans="3:30" x14ac:dyDescent="0.2">
      <c r="C244" s="69"/>
      <c r="D244" s="69"/>
      <c r="E244" s="94"/>
      <c r="F244" s="229"/>
      <c r="G244" s="69"/>
      <c r="T244" s="96"/>
      <c r="U244" s="94"/>
      <c r="V244" s="255"/>
      <c r="W244" s="69"/>
      <c r="X244" s="69"/>
      <c r="Y244" s="69"/>
      <c r="Z244" s="69"/>
      <c r="AA244" s="69"/>
      <c r="AB244" s="69"/>
      <c r="AC244" s="69"/>
      <c r="AD244" s="69"/>
    </row>
    <row r="245" spans="3:30" x14ac:dyDescent="0.2">
      <c r="C245" s="69"/>
      <c r="D245" s="69"/>
      <c r="E245" s="94"/>
      <c r="F245" s="229"/>
      <c r="G245" s="69"/>
      <c r="T245" s="96"/>
      <c r="U245" s="94"/>
      <c r="V245" s="255"/>
      <c r="W245" s="69"/>
      <c r="X245" s="69"/>
      <c r="Y245" s="69"/>
      <c r="Z245" s="69"/>
      <c r="AA245" s="69"/>
      <c r="AB245" s="69"/>
      <c r="AC245" s="69"/>
      <c r="AD245" s="69"/>
    </row>
    <row r="246" spans="3:30" x14ac:dyDescent="0.2">
      <c r="C246" s="69"/>
      <c r="D246" s="69"/>
      <c r="E246" s="94"/>
      <c r="F246" s="229"/>
      <c r="G246" s="69"/>
      <c r="T246" s="96"/>
      <c r="U246" s="94"/>
      <c r="V246" s="255"/>
      <c r="W246" s="69"/>
      <c r="X246" s="69"/>
      <c r="Y246" s="69"/>
      <c r="Z246" s="69"/>
      <c r="AA246" s="69"/>
      <c r="AB246" s="69"/>
      <c r="AC246" s="69"/>
      <c r="AD246" s="69"/>
    </row>
    <row r="247" spans="3:30" x14ac:dyDescent="0.2">
      <c r="C247" s="69"/>
      <c r="D247" s="69"/>
      <c r="E247" s="94"/>
      <c r="F247" s="229"/>
      <c r="G247" s="69"/>
      <c r="T247" s="96"/>
      <c r="U247" s="94"/>
      <c r="V247" s="255"/>
      <c r="W247" s="69"/>
      <c r="X247" s="69"/>
      <c r="Y247" s="69"/>
      <c r="Z247" s="69"/>
      <c r="AA247" s="69"/>
      <c r="AB247" s="69"/>
      <c r="AC247" s="69"/>
      <c r="AD247" s="69"/>
    </row>
    <row r="248" spans="3:30" x14ac:dyDescent="0.2">
      <c r="C248" s="69"/>
      <c r="D248" s="69"/>
      <c r="E248" s="94"/>
      <c r="F248" s="229"/>
      <c r="G248" s="69"/>
      <c r="T248" s="96"/>
      <c r="U248" s="94"/>
      <c r="V248" s="255"/>
      <c r="W248" s="69"/>
      <c r="X248" s="69"/>
      <c r="Y248" s="69"/>
      <c r="Z248" s="69"/>
      <c r="AA248" s="69"/>
      <c r="AB248" s="69"/>
      <c r="AC248" s="69"/>
      <c r="AD248" s="69"/>
    </row>
    <row r="249" spans="3:30" x14ac:dyDescent="0.2">
      <c r="C249" s="69"/>
      <c r="D249" s="69"/>
      <c r="E249" s="94"/>
      <c r="F249" s="229"/>
      <c r="G249" s="69"/>
      <c r="T249" s="96"/>
      <c r="U249" s="94"/>
      <c r="V249" s="255"/>
      <c r="W249" s="69"/>
      <c r="X249" s="69"/>
      <c r="Y249" s="69"/>
      <c r="Z249" s="69"/>
      <c r="AA249" s="69"/>
      <c r="AB249" s="69"/>
      <c r="AC249" s="69"/>
      <c r="AD249" s="69"/>
    </row>
    <row r="250" spans="3:30" x14ac:dyDescent="0.2">
      <c r="C250" s="69"/>
      <c r="D250" s="69"/>
      <c r="E250" s="94"/>
      <c r="F250" s="229"/>
      <c r="G250" s="69"/>
      <c r="T250" s="96"/>
      <c r="U250" s="94"/>
      <c r="V250" s="255"/>
      <c r="W250" s="69"/>
      <c r="X250" s="69"/>
      <c r="Y250" s="69"/>
      <c r="Z250" s="69"/>
      <c r="AA250" s="69"/>
      <c r="AB250" s="69"/>
      <c r="AC250" s="69"/>
      <c r="AD250" s="69"/>
    </row>
    <row r="251" spans="3:30" x14ac:dyDescent="0.2">
      <c r="T251" s="96"/>
    </row>
    <row r="252" spans="3:30" x14ac:dyDescent="0.2">
      <c r="T252" s="96"/>
    </row>
    <row r="253" spans="3:30" x14ac:dyDescent="0.2">
      <c r="T253" s="96"/>
    </row>
    <row r="254" spans="3:30" x14ac:dyDescent="0.2">
      <c r="T254" s="96"/>
    </row>
    <row r="255" spans="3:30" x14ac:dyDescent="0.2">
      <c r="T255" s="96"/>
    </row>
    <row r="256" spans="3:30" x14ac:dyDescent="0.2">
      <c r="T256" s="96"/>
    </row>
    <row r="257" spans="20:20" x14ac:dyDescent="0.2">
      <c r="T257" s="96"/>
    </row>
    <row r="258" spans="20:20" x14ac:dyDescent="0.2">
      <c r="T258" s="96"/>
    </row>
    <row r="259" spans="20:20" x14ac:dyDescent="0.2">
      <c r="T259" s="96"/>
    </row>
    <row r="260" spans="20:20" x14ac:dyDescent="0.2">
      <c r="T260" s="96"/>
    </row>
    <row r="261" spans="20:20" x14ac:dyDescent="0.2">
      <c r="T261" s="96"/>
    </row>
    <row r="262" spans="20:20" x14ac:dyDescent="0.2">
      <c r="T262" s="96"/>
    </row>
    <row r="263" spans="20:20" x14ac:dyDescent="0.2">
      <c r="T263" s="96"/>
    </row>
    <row r="264" spans="20:20" x14ac:dyDescent="0.2">
      <c r="T264" s="96"/>
    </row>
    <row r="265" spans="20:20" x14ac:dyDescent="0.2">
      <c r="T265" s="96"/>
    </row>
    <row r="266" spans="20:20" x14ac:dyDescent="0.2">
      <c r="T266" s="96"/>
    </row>
    <row r="267" spans="20:20" x14ac:dyDescent="0.2">
      <c r="T267" s="96"/>
    </row>
    <row r="268" spans="20:20" x14ac:dyDescent="0.2">
      <c r="T268" s="96"/>
    </row>
    <row r="269" spans="20:20" x14ac:dyDescent="0.2">
      <c r="T269" s="96"/>
    </row>
    <row r="270" spans="20:20" x14ac:dyDescent="0.2">
      <c r="T270" s="96"/>
    </row>
    <row r="271" spans="20:20" x14ac:dyDescent="0.2">
      <c r="T271" s="96"/>
    </row>
    <row r="272" spans="20:20" x14ac:dyDescent="0.2">
      <c r="T272" s="96"/>
    </row>
    <row r="273" spans="20:20" x14ac:dyDescent="0.2">
      <c r="T273" s="96"/>
    </row>
    <row r="274" spans="20:20" x14ac:dyDescent="0.2">
      <c r="T274" s="96"/>
    </row>
    <row r="275" spans="20:20" x14ac:dyDescent="0.2">
      <c r="T275" s="96"/>
    </row>
    <row r="276" spans="20:20" x14ac:dyDescent="0.2">
      <c r="T276" s="96"/>
    </row>
    <row r="277" spans="20:20" x14ac:dyDescent="0.2">
      <c r="T277" s="96"/>
    </row>
    <row r="278" spans="20:20" x14ac:dyDescent="0.2">
      <c r="T278" s="96"/>
    </row>
    <row r="279" spans="20:20" x14ac:dyDescent="0.2">
      <c r="T279" s="96"/>
    </row>
    <row r="280" spans="20:20" x14ac:dyDescent="0.2">
      <c r="T280" s="96"/>
    </row>
    <row r="281" spans="20:20" x14ac:dyDescent="0.2">
      <c r="T281" s="96"/>
    </row>
    <row r="282" spans="20:20" x14ac:dyDescent="0.2">
      <c r="T282" s="96"/>
    </row>
    <row r="283" spans="20:20" x14ac:dyDescent="0.2">
      <c r="T283" s="96"/>
    </row>
    <row r="284" spans="20:20" x14ac:dyDescent="0.2">
      <c r="T284" s="96"/>
    </row>
    <row r="285" spans="20:20" x14ac:dyDescent="0.2">
      <c r="T285" s="96"/>
    </row>
    <row r="286" spans="20:20" x14ac:dyDescent="0.2">
      <c r="T286" s="96"/>
    </row>
    <row r="287" spans="20:20" x14ac:dyDescent="0.2">
      <c r="T287" s="96"/>
    </row>
    <row r="288" spans="20:20" x14ac:dyDescent="0.2">
      <c r="T288" s="96"/>
    </row>
    <row r="289" spans="20:20" x14ac:dyDescent="0.2">
      <c r="T289" s="96"/>
    </row>
    <row r="290" spans="20:20" x14ac:dyDescent="0.2">
      <c r="T290" s="96"/>
    </row>
    <row r="291" spans="20:20" x14ac:dyDescent="0.2">
      <c r="T291" s="96"/>
    </row>
    <row r="292" spans="20:20" x14ac:dyDescent="0.2">
      <c r="T292" s="96"/>
    </row>
    <row r="293" spans="20:20" x14ac:dyDescent="0.2">
      <c r="T293" s="96"/>
    </row>
    <row r="294" spans="20:20" x14ac:dyDescent="0.2">
      <c r="T294" s="96"/>
    </row>
    <row r="295" spans="20:20" x14ac:dyDescent="0.2">
      <c r="T295" s="96"/>
    </row>
    <row r="296" spans="20:20" x14ac:dyDescent="0.2">
      <c r="T296" s="96"/>
    </row>
    <row r="297" spans="20:20" x14ac:dyDescent="0.2">
      <c r="T297" s="96"/>
    </row>
    <row r="298" spans="20:20" x14ac:dyDescent="0.2">
      <c r="T298" s="96"/>
    </row>
    <row r="299" spans="20:20" x14ac:dyDescent="0.2">
      <c r="T299" s="96"/>
    </row>
    <row r="300" spans="20:20" x14ac:dyDescent="0.2">
      <c r="T300" s="96"/>
    </row>
    <row r="301" spans="20:20" x14ac:dyDescent="0.2">
      <c r="T301" s="96"/>
    </row>
    <row r="302" spans="20:20" x14ac:dyDescent="0.2">
      <c r="T302" s="96"/>
    </row>
    <row r="303" spans="20:20" x14ac:dyDescent="0.2">
      <c r="T303" s="96"/>
    </row>
    <row r="304" spans="20:20" x14ac:dyDescent="0.2">
      <c r="T304" s="96"/>
    </row>
    <row r="305" spans="20:20" x14ac:dyDescent="0.2">
      <c r="T305" s="96"/>
    </row>
    <row r="306" spans="20:20" x14ac:dyDescent="0.2">
      <c r="T306" s="96"/>
    </row>
    <row r="307" spans="20:20" x14ac:dyDescent="0.2">
      <c r="T307" s="96"/>
    </row>
    <row r="308" spans="20:20" x14ac:dyDescent="0.2">
      <c r="T308" s="96"/>
    </row>
    <row r="309" spans="20:20" x14ac:dyDescent="0.2">
      <c r="T309" s="96"/>
    </row>
    <row r="310" spans="20:20" x14ac:dyDescent="0.2">
      <c r="T310" s="96"/>
    </row>
    <row r="311" spans="20:20" x14ac:dyDescent="0.2">
      <c r="T311" s="96"/>
    </row>
    <row r="312" spans="20:20" x14ac:dyDescent="0.2">
      <c r="T312" s="96"/>
    </row>
    <row r="313" spans="20:20" x14ac:dyDescent="0.2">
      <c r="T313" s="96"/>
    </row>
    <row r="314" spans="20:20" x14ac:dyDescent="0.2">
      <c r="T314" s="96"/>
    </row>
    <row r="315" spans="20:20" x14ac:dyDescent="0.2">
      <c r="T315" s="96"/>
    </row>
    <row r="316" spans="20:20" x14ac:dyDescent="0.2">
      <c r="T316" s="96"/>
    </row>
    <row r="317" spans="20:20" x14ac:dyDescent="0.2">
      <c r="T317" s="96"/>
    </row>
    <row r="318" spans="20:20" x14ac:dyDescent="0.2">
      <c r="T318" s="96"/>
    </row>
    <row r="319" spans="20:20" x14ac:dyDescent="0.2">
      <c r="T319" s="96"/>
    </row>
    <row r="320" spans="20:20" x14ac:dyDescent="0.2">
      <c r="T320" s="96"/>
    </row>
    <row r="321" spans="20:20" x14ac:dyDescent="0.2">
      <c r="T321" s="96"/>
    </row>
    <row r="322" spans="20:20" x14ac:dyDescent="0.2">
      <c r="T322" s="96"/>
    </row>
    <row r="323" spans="20:20" x14ac:dyDescent="0.2">
      <c r="T323" s="96"/>
    </row>
    <row r="324" spans="20:20" x14ac:dyDescent="0.2">
      <c r="T324" s="96"/>
    </row>
    <row r="325" spans="20:20" x14ac:dyDescent="0.2">
      <c r="T325" s="96"/>
    </row>
    <row r="326" spans="20:20" x14ac:dyDescent="0.2">
      <c r="T326" s="96"/>
    </row>
    <row r="327" spans="20:20" x14ac:dyDescent="0.2">
      <c r="T327" s="96"/>
    </row>
    <row r="328" spans="20:20" x14ac:dyDescent="0.2">
      <c r="T328" s="96"/>
    </row>
    <row r="329" spans="20:20" x14ac:dyDescent="0.2">
      <c r="T329" s="96"/>
    </row>
    <row r="330" spans="20:20" x14ac:dyDescent="0.2">
      <c r="T330" s="96"/>
    </row>
    <row r="331" spans="20:20" x14ac:dyDescent="0.2">
      <c r="T331" s="96"/>
    </row>
    <row r="332" spans="20:20" x14ac:dyDescent="0.2">
      <c r="T332" s="96"/>
    </row>
    <row r="333" spans="20:20" x14ac:dyDescent="0.2">
      <c r="T333" s="96"/>
    </row>
    <row r="334" spans="20:20" x14ac:dyDescent="0.2">
      <c r="T334" s="96"/>
    </row>
    <row r="335" spans="20:20" x14ac:dyDescent="0.2">
      <c r="T335" s="96"/>
    </row>
    <row r="336" spans="20:20" x14ac:dyDescent="0.2">
      <c r="T336" s="96"/>
    </row>
    <row r="337" spans="20:20" x14ac:dyDescent="0.2">
      <c r="T337" s="96"/>
    </row>
    <row r="338" spans="20:20" x14ac:dyDescent="0.2">
      <c r="T338" s="96"/>
    </row>
    <row r="339" spans="20:20" x14ac:dyDescent="0.2">
      <c r="T339" s="96"/>
    </row>
    <row r="340" spans="20:20" x14ac:dyDescent="0.2">
      <c r="T340" s="96"/>
    </row>
    <row r="341" spans="20:20" x14ac:dyDescent="0.2">
      <c r="T341" s="96"/>
    </row>
    <row r="342" spans="20:20" x14ac:dyDescent="0.2">
      <c r="T342" s="96"/>
    </row>
    <row r="343" spans="20:20" x14ac:dyDescent="0.2">
      <c r="T343" s="96"/>
    </row>
    <row r="344" spans="20:20" x14ac:dyDescent="0.2">
      <c r="T344" s="96"/>
    </row>
    <row r="345" spans="20:20" x14ac:dyDescent="0.2">
      <c r="T345" s="96"/>
    </row>
    <row r="346" spans="20:20" x14ac:dyDescent="0.2">
      <c r="T346" s="96"/>
    </row>
    <row r="347" spans="20:20" x14ac:dyDescent="0.2">
      <c r="T347" s="96"/>
    </row>
    <row r="348" spans="20:20" x14ac:dyDescent="0.2">
      <c r="T348" s="96"/>
    </row>
    <row r="349" spans="20:20" x14ac:dyDescent="0.2">
      <c r="T349" s="96"/>
    </row>
    <row r="350" spans="20:20" x14ac:dyDescent="0.2">
      <c r="T350" s="96"/>
    </row>
    <row r="351" spans="20:20" x14ac:dyDescent="0.2">
      <c r="T351" s="96"/>
    </row>
    <row r="352" spans="20:20" x14ac:dyDescent="0.2">
      <c r="T352" s="96"/>
    </row>
    <row r="353" spans="20:20" x14ac:dyDescent="0.2">
      <c r="T353" s="96"/>
    </row>
    <row r="354" spans="20:20" x14ac:dyDescent="0.2">
      <c r="T354" s="96"/>
    </row>
    <row r="355" spans="20:20" x14ac:dyDescent="0.2">
      <c r="T355" s="96"/>
    </row>
    <row r="356" spans="20:20" x14ac:dyDescent="0.2">
      <c r="T356" s="96"/>
    </row>
    <row r="357" spans="20:20" x14ac:dyDescent="0.2">
      <c r="T357" s="96"/>
    </row>
    <row r="358" spans="20:20" x14ac:dyDescent="0.2">
      <c r="T358" s="96"/>
    </row>
    <row r="359" spans="20:20" x14ac:dyDescent="0.2">
      <c r="T359" s="96"/>
    </row>
    <row r="360" spans="20:20" x14ac:dyDescent="0.2">
      <c r="T360" s="96"/>
    </row>
    <row r="361" spans="20:20" x14ac:dyDescent="0.2">
      <c r="T361" s="96"/>
    </row>
    <row r="362" spans="20:20" x14ac:dyDescent="0.2">
      <c r="T362" s="96"/>
    </row>
    <row r="363" spans="20:20" x14ac:dyDescent="0.2">
      <c r="T363" s="96"/>
    </row>
    <row r="364" spans="20:20" x14ac:dyDescent="0.2">
      <c r="T364" s="96"/>
    </row>
    <row r="365" spans="20:20" x14ac:dyDescent="0.2">
      <c r="T365" s="96"/>
    </row>
    <row r="366" spans="20:20" x14ac:dyDescent="0.2">
      <c r="T366" s="96"/>
    </row>
    <row r="367" spans="20:20" x14ac:dyDescent="0.2">
      <c r="T367" s="96"/>
    </row>
    <row r="368" spans="20:20" x14ac:dyDescent="0.2">
      <c r="T368" s="96"/>
    </row>
    <row r="369" spans="20:20" x14ac:dyDescent="0.2">
      <c r="T369" s="96"/>
    </row>
    <row r="370" spans="20:20" x14ac:dyDescent="0.2">
      <c r="T370" s="96"/>
    </row>
    <row r="371" spans="20:20" x14ac:dyDescent="0.2">
      <c r="T371" s="96"/>
    </row>
    <row r="372" spans="20:20" x14ac:dyDescent="0.2">
      <c r="T372" s="96"/>
    </row>
    <row r="373" spans="20:20" x14ac:dyDescent="0.2">
      <c r="T373" s="96"/>
    </row>
    <row r="374" spans="20:20" x14ac:dyDescent="0.2">
      <c r="T374" s="96"/>
    </row>
    <row r="375" spans="20:20" x14ac:dyDescent="0.2">
      <c r="T375" s="96"/>
    </row>
    <row r="376" spans="20:20" x14ac:dyDescent="0.2">
      <c r="T376" s="96"/>
    </row>
    <row r="377" spans="20:20" x14ac:dyDescent="0.2">
      <c r="T377" s="96"/>
    </row>
    <row r="378" spans="20:20" x14ac:dyDescent="0.2">
      <c r="T378" s="96"/>
    </row>
    <row r="379" spans="20:20" x14ac:dyDescent="0.2">
      <c r="T379" s="96"/>
    </row>
    <row r="380" spans="20:20" x14ac:dyDescent="0.2">
      <c r="T380" s="96"/>
    </row>
    <row r="381" spans="20:20" x14ac:dyDescent="0.2">
      <c r="T381" s="96"/>
    </row>
    <row r="382" spans="20:20" x14ac:dyDescent="0.2">
      <c r="T382" s="96"/>
    </row>
    <row r="383" spans="20:20" x14ac:dyDescent="0.2">
      <c r="T383" s="96"/>
    </row>
    <row r="384" spans="20:20" x14ac:dyDescent="0.2">
      <c r="T384" s="96"/>
    </row>
    <row r="385" spans="20:20" x14ac:dyDescent="0.2">
      <c r="T385" s="96"/>
    </row>
    <row r="386" spans="20:20" x14ac:dyDescent="0.2">
      <c r="T386" s="96"/>
    </row>
    <row r="387" spans="20:20" x14ac:dyDescent="0.2">
      <c r="T387" s="96"/>
    </row>
    <row r="388" spans="20:20" x14ac:dyDescent="0.2">
      <c r="T388" s="96"/>
    </row>
    <row r="389" spans="20:20" x14ac:dyDescent="0.2">
      <c r="T389" s="96"/>
    </row>
    <row r="390" spans="20:20" x14ac:dyDescent="0.2">
      <c r="T390" s="96"/>
    </row>
    <row r="391" spans="20:20" x14ac:dyDescent="0.2">
      <c r="T391" s="96"/>
    </row>
    <row r="392" spans="20:20" x14ac:dyDescent="0.2">
      <c r="T392" s="96"/>
    </row>
    <row r="393" spans="20:20" x14ac:dyDescent="0.2">
      <c r="T393" s="96"/>
    </row>
    <row r="394" spans="20:20" x14ac:dyDescent="0.2">
      <c r="T394" s="96"/>
    </row>
    <row r="395" spans="20:20" x14ac:dyDescent="0.2">
      <c r="T395" s="96"/>
    </row>
    <row r="396" spans="20:20" x14ac:dyDescent="0.2">
      <c r="T396" s="96"/>
    </row>
    <row r="397" spans="20:20" x14ac:dyDescent="0.2">
      <c r="T397" s="96"/>
    </row>
    <row r="398" spans="20:20" x14ac:dyDescent="0.2">
      <c r="T398" s="96"/>
    </row>
    <row r="399" spans="20:20" x14ac:dyDescent="0.2">
      <c r="T399" s="96"/>
    </row>
    <row r="400" spans="20:20" x14ac:dyDescent="0.2">
      <c r="T400" s="96"/>
    </row>
    <row r="401" spans="20:20" x14ac:dyDescent="0.2">
      <c r="T401" s="96"/>
    </row>
    <row r="402" spans="20:20" x14ac:dyDescent="0.2">
      <c r="T402" s="96"/>
    </row>
    <row r="403" spans="20:20" x14ac:dyDescent="0.2">
      <c r="T403" s="96"/>
    </row>
    <row r="404" spans="20:20" x14ac:dyDescent="0.2">
      <c r="T404" s="96"/>
    </row>
    <row r="405" spans="20:20" x14ac:dyDescent="0.2">
      <c r="T405" s="96"/>
    </row>
    <row r="406" spans="20:20" x14ac:dyDescent="0.2">
      <c r="T406" s="96"/>
    </row>
    <row r="407" spans="20:20" x14ac:dyDescent="0.2">
      <c r="T407" s="96"/>
    </row>
    <row r="408" spans="20:20" x14ac:dyDescent="0.2">
      <c r="T408" s="96"/>
    </row>
    <row r="409" spans="20:20" x14ac:dyDescent="0.2">
      <c r="T409" s="96"/>
    </row>
    <row r="410" spans="20:20" x14ac:dyDescent="0.2">
      <c r="T410" s="96"/>
    </row>
    <row r="411" spans="20:20" x14ac:dyDescent="0.2">
      <c r="T411" s="96"/>
    </row>
    <row r="412" spans="20:20" x14ac:dyDescent="0.2">
      <c r="T412" s="96"/>
    </row>
    <row r="413" spans="20:20" x14ac:dyDescent="0.2">
      <c r="T413" s="96"/>
    </row>
    <row r="414" spans="20:20" x14ac:dyDescent="0.2">
      <c r="T414" s="96"/>
    </row>
    <row r="415" spans="20:20" x14ac:dyDescent="0.2">
      <c r="T415" s="96"/>
    </row>
    <row r="416" spans="20:20" x14ac:dyDescent="0.2">
      <c r="T416" s="96"/>
    </row>
    <row r="417" spans="20:20" x14ac:dyDescent="0.2">
      <c r="T417" s="96"/>
    </row>
    <row r="418" spans="20:20" x14ac:dyDescent="0.2">
      <c r="T418" s="96"/>
    </row>
    <row r="419" spans="20:20" x14ac:dyDescent="0.2">
      <c r="T419" s="96"/>
    </row>
    <row r="420" spans="20:20" x14ac:dyDescent="0.2">
      <c r="T420" s="96"/>
    </row>
    <row r="421" spans="20:20" x14ac:dyDescent="0.2">
      <c r="T421" s="96"/>
    </row>
    <row r="422" spans="20:20" x14ac:dyDescent="0.2">
      <c r="T422" s="96"/>
    </row>
    <row r="423" spans="20:20" x14ac:dyDescent="0.2">
      <c r="T423" s="96"/>
    </row>
    <row r="424" spans="20:20" x14ac:dyDescent="0.2">
      <c r="T424" s="96"/>
    </row>
    <row r="425" spans="20:20" x14ac:dyDescent="0.2">
      <c r="T425" s="96"/>
    </row>
    <row r="426" spans="20:20" x14ac:dyDescent="0.2">
      <c r="T426" s="96"/>
    </row>
    <row r="427" spans="20:20" x14ac:dyDescent="0.2">
      <c r="T427" s="96"/>
    </row>
    <row r="428" spans="20:20" x14ac:dyDescent="0.2">
      <c r="T428" s="96"/>
    </row>
    <row r="429" spans="20:20" x14ac:dyDescent="0.2">
      <c r="T429" s="96"/>
    </row>
    <row r="430" spans="20:20" x14ac:dyDescent="0.2">
      <c r="T430" s="96"/>
    </row>
    <row r="431" spans="20:20" x14ac:dyDescent="0.2">
      <c r="T431" s="96"/>
    </row>
    <row r="432" spans="20:20" x14ac:dyDescent="0.2">
      <c r="T432" s="96"/>
    </row>
    <row r="433" spans="20:20" x14ac:dyDescent="0.2">
      <c r="T433" s="96"/>
    </row>
    <row r="434" spans="20:20" x14ac:dyDescent="0.2">
      <c r="T434" s="96"/>
    </row>
    <row r="435" spans="20:20" x14ac:dyDescent="0.2">
      <c r="T435" s="96"/>
    </row>
    <row r="436" spans="20:20" x14ac:dyDescent="0.2">
      <c r="T436" s="96"/>
    </row>
    <row r="437" spans="20:20" x14ac:dyDescent="0.2">
      <c r="T437" s="96"/>
    </row>
    <row r="438" spans="20:20" x14ac:dyDescent="0.2">
      <c r="T438" s="96"/>
    </row>
    <row r="439" spans="20:20" x14ac:dyDescent="0.2">
      <c r="T439" s="96"/>
    </row>
    <row r="440" spans="20:20" x14ac:dyDescent="0.2">
      <c r="T440" s="96"/>
    </row>
    <row r="441" spans="20:20" x14ac:dyDescent="0.2">
      <c r="T441" s="96"/>
    </row>
    <row r="442" spans="20:20" x14ac:dyDescent="0.2">
      <c r="T442" s="96"/>
    </row>
    <row r="443" spans="20:20" x14ac:dyDescent="0.2">
      <c r="T443" s="96"/>
    </row>
    <row r="444" spans="20:20" x14ac:dyDescent="0.2">
      <c r="T444" s="96"/>
    </row>
    <row r="445" spans="20:20" x14ac:dyDescent="0.2">
      <c r="T445" s="96"/>
    </row>
    <row r="446" spans="20:20" x14ac:dyDescent="0.2">
      <c r="T446" s="96"/>
    </row>
    <row r="447" spans="20:20" x14ac:dyDescent="0.2">
      <c r="T447" s="96"/>
    </row>
    <row r="448" spans="20:20" x14ac:dyDescent="0.2">
      <c r="T448" s="96"/>
    </row>
    <row r="449" spans="20:20" x14ac:dyDescent="0.2">
      <c r="T449" s="96"/>
    </row>
    <row r="450" spans="20:20" x14ac:dyDescent="0.2">
      <c r="T450" s="96"/>
    </row>
    <row r="451" spans="20:20" x14ac:dyDescent="0.2">
      <c r="T451" s="96"/>
    </row>
    <row r="452" spans="20:20" x14ac:dyDescent="0.2">
      <c r="T452" s="96"/>
    </row>
    <row r="453" spans="20:20" x14ac:dyDescent="0.2">
      <c r="T453" s="96"/>
    </row>
    <row r="454" spans="20:20" x14ac:dyDescent="0.2">
      <c r="T454" s="96"/>
    </row>
    <row r="455" spans="20:20" x14ac:dyDescent="0.2">
      <c r="T455" s="96"/>
    </row>
    <row r="456" spans="20:20" x14ac:dyDescent="0.2">
      <c r="T456" s="96"/>
    </row>
    <row r="457" spans="20:20" x14ac:dyDescent="0.2">
      <c r="T457" s="96"/>
    </row>
    <row r="458" spans="20:20" x14ac:dyDescent="0.2">
      <c r="T458" s="96"/>
    </row>
    <row r="459" spans="20:20" x14ac:dyDescent="0.2">
      <c r="T459" s="96"/>
    </row>
    <row r="460" spans="20:20" x14ac:dyDescent="0.2">
      <c r="T460" s="96"/>
    </row>
    <row r="461" spans="20:20" x14ac:dyDescent="0.2">
      <c r="T461" s="96"/>
    </row>
    <row r="462" spans="20:20" x14ac:dyDescent="0.2">
      <c r="T462" s="96"/>
    </row>
    <row r="463" spans="20:20" x14ac:dyDescent="0.2">
      <c r="T463" s="96"/>
    </row>
    <row r="464" spans="20:20" x14ac:dyDescent="0.2">
      <c r="T464" s="96"/>
    </row>
    <row r="465" spans="20:20" x14ac:dyDescent="0.2">
      <c r="T465" s="96"/>
    </row>
    <row r="466" spans="20:20" x14ac:dyDescent="0.2">
      <c r="T466" s="96"/>
    </row>
    <row r="467" spans="20:20" x14ac:dyDescent="0.2">
      <c r="T467" s="96"/>
    </row>
    <row r="468" spans="20:20" x14ac:dyDescent="0.2">
      <c r="T468" s="96"/>
    </row>
    <row r="469" spans="20:20" x14ac:dyDescent="0.2">
      <c r="T469" s="96"/>
    </row>
    <row r="470" spans="20:20" x14ac:dyDescent="0.2">
      <c r="T470" s="96"/>
    </row>
    <row r="471" spans="20:20" x14ac:dyDescent="0.2">
      <c r="T471" s="96"/>
    </row>
    <row r="472" spans="20:20" x14ac:dyDescent="0.2">
      <c r="T472" s="96"/>
    </row>
    <row r="473" spans="20:20" x14ac:dyDescent="0.2">
      <c r="T473" s="96"/>
    </row>
    <row r="474" spans="20:20" x14ac:dyDescent="0.2">
      <c r="T474" s="96"/>
    </row>
    <row r="475" spans="20:20" x14ac:dyDescent="0.2">
      <c r="T475" s="96"/>
    </row>
    <row r="476" spans="20:20" x14ac:dyDescent="0.2">
      <c r="T476" s="96"/>
    </row>
    <row r="477" spans="20:20" x14ac:dyDescent="0.2">
      <c r="T477" s="96"/>
    </row>
    <row r="478" spans="20:20" x14ac:dyDescent="0.2">
      <c r="T478" s="96"/>
    </row>
    <row r="479" spans="20:20" x14ac:dyDescent="0.2">
      <c r="T479" s="96"/>
    </row>
    <row r="480" spans="20:20" x14ac:dyDescent="0.2">
      <c r="T480" s="96"/>
    </row>
    <row r="481" spans="20:20" x14ac:dyDescent="0.2">
      <c r="T481" s="96"/>
    </row>
    <row r="482" spans="20:20" x14ac:dyDescent="0.2">
      <c r="T482" s="96"/>
    </row>
    <row r="483" spans="20:20" x14ac:dyDescent="0.2">
      <c r="T483" s="96"/>
    </row>
    <row r="484" spans="20:20" x14ac:dyDescent="0.2">
      <c r="T484" s="96"/>
    </row>
    <row r="485" spans="20:20" x14ac:dyDescent="0.2">
      <c r="T485" s="96"/>
    </row>
    <row r="486" spans="20:20" x14ac:dyDescent="0.2">
      <c r="T486" s="96"/>
    </row>
    <row r="487" spans="20:20" x14ac:dyDescent="0.2">
      <c r="T487" s="96"/>
    </row>
    <row r="488" spans="20:20" x14ac:dyDescent="0.2">
      <c r="T488" s="96"/>
    </row>
    <row r="489" spans="20:20" x14ac:dyDescent="0.2">
      <c r="T489" s="96"/>
    </row>
    <row r="490" spans="20:20" x14ac:dyDescent="0.2">
      <c r="T490" s="96"/>
    </row>
    <row r="491" spans="20:20" x14ac:dyDescent="0.2">
      <c r="T491" s="96"/>
    </row>
    <row r="492" spans="20:20" x14ac:dyDescent="0.2">
      <c r="T492" s="96"/>
    </row>
    <row r="493" spans="20:20" x14ac:dyDescent="0.2">
      <c r="T493" s="96"/>
    </row>
    <row r="494" spans="20:20" x14ac:dyDescent="0.2">
      <c r="T494" s="96"/>
    </row>
    <row r="495" spans="20:20" x14ac:dyDescent="0.2">
      <c r="T495" s="96"/>
    </row>
    <row r="496" spans="20:20" x14ac:dyDescent="0.2">
      <c r="T496" s="96"/>
    </row>
    <row r="497" spans="20:20" x14ac:dyDescent="0.2">
      <c r="T497" s="96"/>
    </row>
    <row r="498" spans="20:20" x14ac:dyDescent="0.2">
      <c r="T498" s="96"/>
    </row>
    <row r="499" spans="20:20" x14ac:dyDescent="0.2">
      <c r="T499" s="96"/>
    </row>
    <row r="500" spans="20:20" x14ac:dyDescent="0.2">
      <c r="T500" s="96"/>
    </row>
    <row r="501" spans="20:20" x14ac:dyDescent="0.2">
      <c r="T501" s="96"/>
    </row>
    <row r="502" spans="20:20" x14ac:dyDescent="0.2">
      <c r="T502" s="96"/>
    </row>
    <row r="503" spans="20:20" x14ac:dyDescent="0.2">
      <c r="T503" s="96"/>
    </row>
    <row r="504" spans="20:20" x14ac:dyDescent="0.2">
      <c r="T504" s="96"/>
    </row>
    <row r="505" spans="20:20" x14ac:dyDescent="0.2">
      <c r="T505" s="96"/>
    </row>
    <row r="506" spans="20:20" x14ac:dyDescent="0.2">
      <c r="T506" s="96"/>
    </row>
    <row r="507" spans="20:20" x14ac:dyDescent="0.2">
      <c r="T507" s="96"/>
    </row>
    <row r="508" spans="20:20" x14ac:dyDescent="0.2">
      <c r="T508" s="96"/>
    </row>
    <row r="509" spans="20:20" x14ac:dyDescent="0.2">
      <c r="T509" s="96"/>
    </row>
    <row r="510" spans="20:20" x14ac:dyDescent="0.2">
      <c r="T510" s="96"/>
    </row>
    <row r="511" spans="20:20" x14ac:dyDescent="0.2">
      <c r="T511" s="96"/>
    </row>
    <row r="512" spans="20:20" x14ac:dyDescent="0.2">
      <c r="T512" s="96"/>
    </row>
    <row r="513" spans="20:20" x14ac:dyDescent="0.2">
      <c r="T513" s="96"/>
    </row>
    <row r="514" spans="20:20" x14ac:dyDescent="0.2">
      <c r="T514" s="96"/>
    </row>
    <row r="515" spans="20:20" x14ac:dyDescent="0.2">
      <c r="T515" s="96"/>
    </row>
    <row r="516" spans="20:20" x14ac:dyDescent="0.2">
      <c r="T516" s="96"/>
    </row>
    <row r="517" spans="20:20" x14ac:dyDescent="0.2">
      <c r="T517" s="96"/>
    </row>
    <row r="518" spans="20:20" x14ac:dyDescent="0.2">
      <c r="T518" s="96"/>
    </row>
    <row r="519" spans="20:20" x14ac:dyDescent="0.2">
      <c r="T519" s="96"/>
    </row>
    <row r="520" spans="20:20" x14ac:dyDescent="0.2">
      <c r="T520" s="96"/>
    </row>
    <row r="521" spans="20:20" x14ac:dyDescent="0.2">
      <c r="T521" s="96"/>
    </row>
    <row r="522" spans="20:20" x14ac:dyDescent="0.2">
      <c r="T522" s="96"/>
    </row>
    <row r="523" spans="20:20" x14ac:dyDescent="0.2">
      <c r="T523" s="96"/>
    </row>
    <row r="524" spans="20:20" x14ac:dyDescent="0.2">
      <c r="T524" s="96"/>
    </row>
    <row r="525" spans="20:20" x14ac:dyDescent="0.2">
      <c r="T525" s="96"/>
    </row>
    <row r="526" spans="20:20" x14ac:dyDescent="0.2">
      <c r="T526" s="96"/>
    </row>
    <row r="527" spans="20:20" x14ac:dyDescent="0.2">
      <c r="T527" s="96"/>
    </row>
    <row r="528" spans="20:20" x14ac:dyDescent="0.2">
      <c r="T528" s="96"/>
    </row>
    <row r="529" spans="20:20" x14ac:dyDescent="0.2">
      <c r="T529" s="96"/>
    </row>
    <row r="530" spans="20:20" x14ac:dyDescent="0.2">
      <c r="T530" s="96"/>
    </row>
    <row r="531" spans="20:20" x14ac:dyDescent="0.2">
      <c r="T531" s="96"/>
    </row>
    <row r="532" spans="20:20" x14ac:dyDescent="0.2">
      <c r="T532" s="96"/>
    </row>
    <row r="533" spans="20:20" x14ac:dyDescent="0.2">
      <c r="T533" s="96"/>
    </row>
    <row r="534" spans="20:20" x14ac:dyDescent="0.2">
      <c r="T534" s="96"/>
    </row>
    <row r="535" spans="20:20" x14ac:dyDescent="0.2">
      <c r="T535" s="96"/>
    </row>
    <row r="536" spans="20:20" x14ac:dyDescent="0.2">
      <c r="T536" s="96"/>
    </row>
    <row r="537" spans="20:20" x14ac:dyDescent="0.2">
      <c r="T537" s="96"/>
    </row>
    <row r="538" spans="20:20" x14ac:dyDescent="0.2">
      <c r="T538" s="96"/>
    </row>
    <row r="539" spans="20:20" x14ac:dyDescent="0.2">
      <c r="T539" s="96"/>
    </row>
    <row r="540" spans="20:20" x14ac:dyDescent="0.2">
      <c r="T540" s="96"/>
    </row>
    <row r="541" spans="20:20" x14ac:dyDescent="0.2">
      <c r="T541" s="96"/>
    </row>
    <row r="542" spans="20:20" x14ac:dyDescent="0.2">
      <c r="T542" s="96"/>
    </row>
    <row r="543" spans="20:20" x14ac:dyDescent="0.2">
      <c r="T543" s="96"/>
    </row>
    <row r="544" spans="20:20" x14ac:dyDescent="0.2">
      <c r="T544" s="96"/>
    </row>
    <row r="545" spans="20:20" x14ac:dyDescent="0.2">
      <c r="T545" s="96"/>
    </row>
    <row r="546" spans="20:20" x14ac:dyDescent="0.2">
      <c r="T546" s="96"/>
    </row>
    <row r="547" spans="20:20" x14ac:dyDescent="0.2">
      <c r="T547" s="96"/>
    </row>
    <row r="548" spans="20:20" x14ac:dyDescent="0.2">
      <c r="T548" s="96"/>
    </row>
    <row r="549" spans="20:20" x14ac:dyDescent="0.2">
      <c r="T549" s="96"/>
    </row>
    <row r="550" spans="20:20" x14ac:dyDescent="0.2">
      <c r="T550" s="96"/>
    </row>
    <row r="551" spans="20:20" x14ac:dyDescent="0.2">
      <c r="T551" s="96"/>
    </row>
    <row r="552" spans="20:20" x14ac:dyDescent="0.2">
      <c r="T552" s="96"/>
    </row>
    <row r="553" spans="20:20" x14ac:dyDescent="0.2">
      <c r="T553" s="96"/>
    </row>
    <row r="554" spans="20:20" x14ac:dyDescent="0.2">
      <c r="T554" s="96"/>
    </row>
    <row r="555" spans="20:20" x14ac:dyDescent="0.2">
      <c r="T555" s="96"/>
    </row>
    <row r="556" spans="20:20" x14ac:dyDescent="0.2">
      <c r="T556" s="96"/>
    </row>
    <row r="557" spans="20:20" x14ac:dyDescent="0.2">
      <c r="T557" s="96"/>
    </row>
    <row r="558" spans="20:20" x14ac:dyDescent="0.2">
      <c r="T558" s="96"/>
    </row>
    <row r="559" spans="20:20" x14ac:dyDescent="0.2">
      <c r="T559" s="96"/>
    </row>
    <row r="560" spans="20:20" x14ac:dyDescent="0.2">
      <c r="T560" s="96"/>
    </row>
    <row r="561" spans="20:20" x14ac:dyDescent="0.2">
      <c r="T561" s="96"/>
    </row>
    <row r="562" spans="20:20" x14ac:dyDescent="0.2">
      <c r="T562" s="96"/>
    </row>
    <row r="563" spans="20:20" x14ac:dyDescent="0.2">
      <c r="T563" s="96"/>
    </row>
    <row r="564" spans="20:20" x14ac:dyDescent="0.2">
      <c r="T564" s="96"/>
    </row>
    <row r="565" spans="20:20" x14ac:dyDescent="0.2">
      <c r="T565" s="96"/>
    </row>
    <row r="566" spans="20:20" x14ac:dyDescent="0.2">
      <c r="T566" s="96"/>
    </row>
    <row r="567" spans="20:20" x14ac:dyDescent="0.2">
      <c r="T567" s="96"/>
    </row>
    <row r="568" spans="20:20" x14ac:dyDescent="0.2">
      <c r="T568" s="96"/>
    </row>
    <row r="569" spans="20:20" x14ac:dyDescent="0.2">
      <c r="T569" s="96"/>
    </row>
    <row r="570" spans="20:20" x14ac:dyDescent="0.2">
      <c r="T570" s="96"/>
    </row>
    <row r="571" spans="20:20" x14ac:dyDescent="0.2">
      <c r="T571" s="96"/>
    </row>
    <row r="572" spans="20:20" x14ac:dyDescent="0.2">
      <c r="T572" s="96"/>
    </row>
    <row r="573" spans="20:20" x14ac:dyDescent="0.2">
      <c r="T573" s="96"/>
    </row>
    <row r="574" spans="20:20" x14ac:dyDescent="0.2">
      <c r="T574" s="96"/>
    </row>
    <row r="575" spans="20:20" x14ac:dyDescent="0.2">
      <c r="T575" s="96"/>
    </row>
    <row r="576" spans="20:20" x14ac:dyDescent="0.2">
      <c r="T576" s="96"/>
    </row>
    <row r="577" spans="20:20" x14ac:dyDescent="0.2">
      <c r="T577" s="96"/>
    </row>
    <row r="578" spans="20:20" x14ac:dyDescent="0.2">
      <c r="T578" s="96"/>
    </row>
    <row r="579" spans="20:20" x14ac:dyDescent="0.2">
      <c r="T579" s="96"/>
    </row>
    <row r="580" spans="20:20" x14ac:dyDescent="0.2">
      <c r="T580" s="96"/>
    </row>
    <row r="581" spans="20:20" x14ac:dyDescent="0.2">
      <c r="T581" s="96"/>
    </row>
    <row r="582" spans="20:20" x14ac:dyDescent="0.2">
      <c r="T582" s="96"/>
    </row>
    <row r="583" spans="20:20" x14ac:dyDescent="0.2">
      <c r="T583" s="96"/>
    </row>
    <row r="584" spans="20:20" x14ac:dyDescent="0.2">
      <c r="T584" s="96"/>
    </row>
    <row r="585" spans="20:20" x14ac:dyDescent="0.2">
      <c r="T585" s="96"/>
    </row>
    <row r="586" spans="20:20" x14ac:dyDescent="0.2">
      <c r="T586" s="96"/>
    </row>
    <row r="587" spans="20:20" x14ac:dyDescent="0.2">
      <c r="T587" s="96"/>
    </row>
    <row r="588" spans="20:20" x14ac:dyDescent="0.2">
      <c r="T588" s="96"/>
    </row>
    <row r="589" spans="20:20" x14ac:dyDescent="0.2">
      <c r="T589" s="96"/>
    </row>
    <row r="590" spans="20:20" x14ac:dyDescent="0.2">
      <c r="T590" s="96"/>
    </row>
    <row r="591" spans="20:20" x14ac:dyDescent="0.2">
      <c r="T591" s="96"/>
    </row>
    <row r="592" spans="20:20" x14ac:dyDescent="0.2">
      <c r="T592" s="96"/>
    </row>
    <row r="593" spans="20:20" x14ac:dyDescent="0.2">
      <c r="T593" s="96"/>
    </row>
    <row r="594" spans="20:20" x14ac:dyDescent="0.2">
      <c r="T594" s="96"/>
    </row>
    <row r="595" spans="20:20" x14ac:dyDescent="0.2">
      <c r="T595" s="96"/>
    </row>
    <row r="596" spans="20:20" x14ac:dyDescent="0.2">
      <c r="T596" s="96"/>
    </row>
    <row r="597" spans="20:20" x14ac:dyDescent="0.2">
      <c r="T597" s="96"/>
    </row>
    <row r="598" spans="20:20" x14ac:dyDescent="0.2">
      <c r="T598" s="96"/>
    </row>
    <row r="599" spans="20:20" x14ac:dyDescent="0.2">
      <c r="T599" s="96"/>
    </row>
    <row r="600" spans="20:20" x14ac:dyDescent="0.2">
      <c r="T600" s="96"/>
    </row>
    <row r="601" spans="20:20" x14ac:dyDescent="0.2">
      <c r="T601" s="96"/>
    </row>
    <row r="602" spans="20:20" x14ac:dyDescent="0.2">
      <c r="T602" s="96"/>
    </row>
    <row r="603" spans="20:20" x14ac:dyDescent="0.2">
      <c r="T603" s="96"/>
    </row>
    <row r="604" spans="20:20" x14ac:dyDescent="0.2">
      <c r="T604" s="96"/>
    </row>
    <row r="605" spans="20:20" x14ac:dyDescent="0.2">
      <c r="T605" s="96"/>
    </row>
    <row r="606" spans="20:20" x14ac:dyDescent="0.2">
      <c r="T606" s="96"/>
    </row>
    <row r="607" spans="20:20" x14ac:dyDescent="0.2">
      <c r="T607" s="96"/>
    </row>
    <row r="608" spans="20:20" x14ac:dyDescent="0.2">
      <c r="T608" s="96"/>
    </row>
    <row r="609" spans="20:20" x14ac:dyDescent="0.2">
      <c r="T609" s="96"/>
    </row>
    <row r="610" spans="20:20" x14ac:dyDescent="0.2">
      <c r="T610" s="96"/>
    </row>
    <row r="611" spans="20:20" x14ac:dyDescent="0.2">
      <c r="T611" s="96"/>
    </row>
    <row r="612" spans="20:20" x14ac:dyDescent="0.2">
      <c r="T612" s="96"/>
    </row>
    <row r="613" spans="20:20" x14ac:dyDescent="0.2">
      <c r="T613" s="96"/>
    </row>
    <row r="614" spans="20:20" x14ac:dyDescent="0.2">
      <c r="T614" s="96"/>
    </row>
    <row r="615" spans="20:20" x14ac:dyDescent="0.2">
      <c r="T615" s="96"/>
    </row>
    <row r="616" spans="20:20" x14ac:dyDescent="0.2">
      <c r="T616" s="96"/>
    </row>
    <row r="617" spans="20:20" x14ac:dyDescent="0.2">
      <c r="T617" s="96"/>
    </row>
    <row r="618" spans="20:20" x14ac:dyDescent="0.2">
      <c r="T618" s="96"/>
    </row>
    <row r="619" spans="20:20" x14ac:dyDescent="0.2">
      <c r="T619" s="96"/>
    </row>
    <row r="620" spans="20:20" x14ac:dyDescent="0.2">
      <c r="T620" s="96"/>
    </row>
    <row r="621" spans="20:20" x14ac:dyDescent="0.2">
      <c r="T621" s="96"/>
    </row>
    <row r="622" spans="20:20" x14ac:dyDescent="0.2">
      <c r="T622" s="96"/>
    </row>
    <row r="623" spans="20:20" x14ac:dyDescent="0.2">
      <c r="T623" s="96"/>
    </row>
    <row r="624" spans="20:20" x14ac:dyDescent="0.2">
      <c r="T624" s="96"/>
    </row>
    <row r="625" spans="20:20" x14ac:dyDescent="0.2">
      <c r="T625" s="96"/>
    </row>
    <row r="626" spans="20:20" x14ac:dyDescent="0.2">
      <c r="T626" s="96"/>
    </row>
    <row r="627" spans="20:20" x14ac:dyDescent="0.2">
      <c r="T627" s="96"/>
    </row>
    <row r="628" spans="20:20" x14ac:dyDescent="0.2">
      <c r="T628" s="96"/>
    </row>
    <row r="629" spans="20:20" x14ac:dyDescent="0.2">
      <c r="T629" s="96"/>
    </row>
    <row r="630" spans="20:20" x14ac:dyDescent="0.2">
      <c r="T630" s="96"/>
    </row>
    <row r="631" spans="20:20" x14ac:dyDescent="0.2">
      <c r="T631" s="96"/>
    </row>
    <row r="632" spans="20:20" x14ac:dyDescent="0.2">
      <c r="T632" s="96"/>
    </row>
    <row r="633" spans="20:20" x14ac:dyDescent="0.2">
      <c r="T633" s="96"/>
    </row>
    <row r="634" spans="20:20" x14ac:dyDescent="0.2">
      <c r="T634" s="96"/>
    </row>
    <row r="635" spans="20:20" x14ac:dyDescent="0.2">
      <c r="T635" s="96"/>
    </row>
    <row r="636" spans="20:20" x14ac:dyDescent="0.2">
      <c r="T636" s="96"/>
    </row>
    <row r="637" spans="20:20" x14ac:dyDescent="0.2">
      <c r="T637" s="96"/>
    </row>
    <row r="638" spans="20:20" x14ac:dyDescent="0.2">
      <c r="T638" s="96"/>
    </row>
    <row r="639" spans="20:20" x14ac:dyDescent="0.2">
      <c r="T639" s="96"/>
    </row>
    <row r="640" spans="20:20" x14ac:dyDescent="0.2">
      <c r="T640" s="96"/>
    </row>
    <row r="641" spans="20:20" x14ac:dyDescent="0.2">
      <c r="T641" s="96"/>
    </row>
    <row r="642" spans="20:20" x14ac:dyDescent="0.2">
      <c r="T642" s="96"/>
    </row>
    <row r="643" spans="20:20" x14ac:dyDescent="0.2">
      <c r="T643" s="96"/>
    </row>
    <row r="644" spans="20:20" x14ac:dyDescent="0.2">
      <c r="T644" s="96"/>
    </row>
    <row r="645" spans="20:20" x14ac:dyDescent="0.2">
      <c r="T645" s="96"/>
    </row>
    <row r="646" spans="20:20" x14ac:dyDescent="0.2">
      <c r="T646" s="96"/>
    </row>
    <row r="647" spans="20:20" x14ac:dyDescent="0.2">
      <c r="T647" s="96"/>
    </row>
    <row r="648" spans="20:20" x14ac:dyDescent="0.2">
      <c r="T648" s="96"/>
    </row>
    <row r="649" spans="20:20" x14ac:dyDescent="0.2">
      <c r="T649" s="96"/>
    </row>
    <row r="650" spans="20:20" x14ac:dyDescent="0.2">
      <c r="T650" s="96"/>
    </row>
    <row r="651" spans="20:20" x14ac:dyDescent="0.2">
      <c r="T651" s="96"/>
    </row>
    <row r="652" spans="20:20" x14ac:dyDescent="0.2">
      <c r="T652" s="96"/>
    </row>
    <row r="653" spans="20:20" x14ac:dyDescent="0.2">
      <c r="T653" s="96"/>
    </row>
    <row r="654" spans="20:20" x14ac:dyDescent="0.2">
      <c r="T654" s="96"/>
    </row>
    <row r="655" spans="20:20" x14ac:dyDescent="0.2">
      <c r="T655" s="96"/>
    </row>
    <row r="656" spans="20:20" x14ac:dyDescent="0.2">
      <c r="T656" s="96"/>
    </row>
    <row r="657" spans="20:20" x14ac:dyDescent="0.2">
      <c r="T657" s="96"/>
    </row>
    <row r="658" spans="20:20" x14ac:dyDescent="0.2">
      <c r="T658" s="96"/>
    </row>
    <row r="659" spans="20:20" x14ac:dyDescent="0.2">
      <c r="T659" s="96"/>
    </row>
    <row r="660" spans="20:20" x14ac:dyDescent="0.2">
      <c r="T660" s="96"/>
    </row>
    <row r="661" spans="20:20" x14ac:dyDescent="0.2">
      <c r="T661" s="96"/>
    </row>
    <row r="662" spans="20:20" x14ac:dyDescent="0.2">
      <c r="T662" s="96"/>
    </row>
    <row r="663" spans="20:20" x14ac:dyDescent="0.2">
      <c r="T663" s="96"/>
    </row>
    <row r="664" spans="20:20" x14ac:dyDescent="0.2">
      <c r="T664" s="96"/>
    </row>
    <row r="665" spans="20:20" x14ac:dyDescent="0.2">
      <c r="T665" s="96"/>
    </row>
    <row r="666" spans="20:20" x14ac:dyDescent="0.2">
      <c r="T666" s="96"/>
    </row>
    <row r="667" spans="20:20" x14ac:dyDescent="0.2">
      <c r="T667" s="96"/>
    </row>
    <row r="668" spans="20:20" x14ac:dyDescent="0.2">
      <c r="T668" s="96"/>
    </row>
    <row r="669" spans="20:20" x14ac:dyDescent="0.2">
      <c r="T669" s="96"/>
    </row>
    <row r="670" spans="20:20" x14ac:dyDescent="0.2">
      <c r="T670" s="96"/>
    </row>
    <row r="671" spans="20:20" x14ac:dyDescent="0.2">
      <c r="T671" s="96"/>
    </row>
    <row r="672" spans="20:20" x14ac:dyDescent="0.2">
      <c r="T672" s="96"/>
    </row>
    <row r="673" spans="20:20" x14ac:dyDescent="0.2">
      <c r="T673" s="96"/>
    </row>
    <row r="674" spans="20:20" x14ac:dyDescent="0.2">
      <c r="T674" s="96"/>
    </row>
    <row r="675" spans="20:20" x14ac:dyDescent="0.2">
      <c r="T675" s="96"/>
    </row>
    <row r="676" spans="20:20" x14ac:dyDescent="0.2">
      <c r="T676" s="96"/>
    </row>
    <row r="677" spans="20:20" x14ac:dyDescent="0.2">
      <c r="T677" s="96"/>
    </row>
    <row r="678" spans="20:20" x14ac:dyDescent="0.2">
      <c r="T678" s="96"/>
    </row>
    <row r="679" spans="20:20" x14ac:dyDescent="0.2">
      <c r="T679" s="96"/>
    </row>
    <row r="680" spans="20:20" x14ac:dyDescent="0.2">
      <c r="T680" s="96"/>
    </row>
    <row r="681" spans="20:20" x14ac:dyDescent="0.2">
      <c r="T681" s="96"/>
    </row>
    <row r="682" spans="20:20" x14ac:dyDescent="0.2">
      <c r="T682" s="96"/>
    </row>
    <row r="683" spans="20:20" x14ac:dyDescent="0.2">
      <c r="T683" s="96"/>
    </row>
    <row r="684" spans="20:20" x14ac:dyDescent="0.2">
      <c r="T684" s="96"/>
    </row>
    <row r="685" spans="20:20" x14ac:dyDescent="0.2">
      <c r="T685" s="96"/>
    </row>
    <row r="686" spans="20:20" x14ac:dyDescent="0.2">
      <c r="T686" s="96"/>
    </row>
    <row r="687" spans="20:20" x14ac:dyDescent="0.2">
      <c r="T687" s="96"/>
    </row>
    <row r="688" spans="20:20" x14ac:dyDescent="0.2">
      <c r="T688" s="96"/>
    </row>
    <row r="689" spans="20:20" x14ac:dyDescent="0.2">
      <c r="T689" s="96"/>
    </row>
    <row r="690" spans="20:20" x14ac:dyDescent="0.2">
      <c r="T690" s="96"/>
    </row>
    <row r="691" spans="20:20" x14ac:dyDescent="0.2">
      <c r="T691" s="96"/>
    </row>
    <row r="692" spans="20:20" x14ac:dyDescent="0.2">
      <c r="T692" s="96"/>
    </row>
    <row r="693" spans="20:20" x14ac:dyDescent="0.2">
      <c r="T693" s="96"/>
    </row>
    <row r="694" spans="20:20" x14ac:dyDescent="0.2">
      <c r="T694" s="96"/>
    </row>
    <row r="695" spans="20:20" x14ac:dyDescent="0.2">
      <c r="T695" s="96"/>
    </row>
    <row r="696" spans="20:20" x14ac:dyDescent="0.2">
      <c r="T696" s="96"/>
    </row>
    <row r="697" spans="20:20" x14ac:dyDescent="0.2">
      <c r="T697" s="96"/>
    </row>
    <row r="698" spans="20:20" x14ac:dyDescent="0.2">
      <c r="T698" s="96"/>
    </row>
    <row r="699" spans="20:20" x14ac:dyDescent="0.2">
      <c r="T699" s="96"/>
    </row>
    <row r="700" spans="20:20" x14ac:dyDescent="0.2">
      <c r="T700" s="96"/>
    </row>
    <row r="701" spans="20:20" x14ac:dyDescent="0.2">
      <c r="T701" s="96"/>
    </row>
    <row r="702" spans="20:20" x14ac:dyDescent="0.2">
      <c r="T702" s="96"/>
    </row>
    <row r="703" spans="20:20" x14ac:dyDescent="0.2">
      <c r="T703" s="96"/>
    </row>
    <row r="704" spans="20:20" x14ac:dyDescent="0.2">
      <c r="T704" s="96"/>
    </row>
    <row r="705" spans="20:20" x14ac:dyDescent="0.2">
      <c r="T705" s="96"/>
    </row>
    <row r="706" spans="20:20" x14ac:dyDescent="0.2">
      <c r="T706" s="96"/>
    </row>
    <row r="707" spans="20:20" x14ac:dyDescent="0.2">
      <c r="T707" s="96"/>
    </row>
    <row r="708" spans="20:20" x14ac:dyDescent="0.2">
      <c r="T708" s="96"/>
    </row>
    <row r="709" spans="20:20" x14ac:dyDescent="0.2">
      <c r="T709" s="96"/>
    </row>
    <row r="710" spans="20:20" x14ac:dyDescent="0.2">
      <c r="T710" s="96"/>
    </row>
    <row r="711" spans="20:20" x14ac:dyDescent="0.2">
      <c r="T711" s="96"/>
    </row>
    <row r="712" spans="20:20" x14ac:dyDescent="0.2">
      <c r="T712" s="96"/>
    </row>
    <row r="713" spans="20:20" x14ac:dyDescent="0.2">
      <c r="T713" s="96"/>
    </row>
    <row r="714" spans="20:20" x14ac:dyDescent="0.2">
      <c r="T714" s="96"/>
    </row>
    <row r="715" spans="20:20" x14ac:dyDescent="0.2">
      <c r="T715" s="96"/>
    </row>
    <row r="716" spans="20:20" x14ac:dyDescent="0.2">
      <c r="T716" s="96"/>
    </row>
    <row r="717" spans="20:20" x14ac:dyDescent="0.2">
      <c r="T717" s="96"/>
    </row>
    <row r="718" spans="20:20" x14ac:dyDescent="0.2">
      <c r="T718" s="96"/>
    </row>
    <row r="719" spans="20:20" x14ac:dyDescent="0.2">
      <c r="T719" s="96"/>
    </row>
    <row r="720" spans="20:20" x14ac:dyDescent="0.2">
      <c r="T720" s="96"/>
    </row>
    <row r="721" spans="20:20" x14ac:dyDescent="0.2">
      <c r="T721" s="96"/>
    </row>
    <row r="722" spans="20:20" x14ac:dyDescent="0.2">
      <c r="T722" s="96"/>
    </row>
    <row r="723" spans="20:20" x14ac:dyDescent="0.2">
      <c r="T723" s="96"/>
    </row>
    <row r="724" spans="20:20" x14ac:dyDescent="0.2">
      <c r="T724" s="96"/>
    </row>
    <row r="725" spans="20:20" x14ac:dyDescent="0.2">
      <c r="T725" s="96"/>
    </row>
    <row r="726" spans="20:20" x14ac:dyDescent="0.2">
      <c r="T726" s="96"/>
    </row>
    <row r="727" spans="20:20" x14ac:dyDescent="0.2">
      <c r="T727" s="96"/>
    </row>
    <row r="728" spans="20:20" x14ac:dyDescent="0.2">
      <c r="T728" s="96"/>
    </row>
    <row r="729" spans="20:20" x14ac:dyDescent="0.2">
      <c r="T729" s="96"/>
    </row>
    <row r="730" spans="20:20" x14ac:dyDescent="0.2">
      <c r="T730" s="96"/>
    </row>
    <row r="731" spans="20:20" x14ac:dyDescent="0.2">
      <c r="T731" s="96"/>
    </row>
    <row r="732" spans="20:20" x14ac:dyDescent="0.2">
      <c r="T732" s="96"/>
    </row>
    <row r="733" spans="20:20" x14ac:dyDescent="0.2">
      <c r="T733" s="96"/>
    </row>
    <row r="734" spans="20:20" x14ac:dyDescent="0.2">
      <c r="T734" s="96"/>
    </row>
    <row r="735" spans="20:20" x14ac:dyDescent="0.2">
      <c r="T735" s="96"/>
    </row>
    <row r="736" spans="20:20" x14ac:dyDescent="0.2">
      <c r="T736" s="96"/>
    </row>
    <row r="737" spans="20:20" x14ac:dyDescent="0.2">
      <c r="T737" s="96"/>
    </row>
    <row r="738" spans="20:20" x14ac:dyDescent="0.2">
      <c r="T738" s="96"/>
    </row>
    <row r="739" spans="20:20" x14ac:dyDescent="0.2">
      <c r="T739" s="96"/>
    </row>
    <row r="740" spans="20:20" x14ac:dyDescent="0.2">
      <c r="T740" s="96"/>
    </row>
    <row r="741" spans="20:20" x14ac:dyDescent="0.2">
      <c r="T741" s="96"/>
    </row>
    <row r="742" spans="20:20" x14ac:dyDescent="0.2">
      <c r="T742" s="96"/>
    </row>
    <row r="743" spans="20:20" x14ac:dyDescent="0.2">
      <c r="T743" s="96"/>
    </row>
    <row r="744" spans="20:20" x14ac:dyDescent="0.2">
      <c r="T744" s="96"/>
    </row>
    <row r="745" spans="20:20" x14ac:dyDescent="0.2">
      <c r="T745" s="96"/>
    </row>
    <row r="746" spans="20:20" x14ac:dyDescent="0.2">
      <c r="T746" s="96"/>
    </row>
    <row r="747" spans="20:20" x14ac:dyDescent="0.2">
      <c r="T747" s="96"/>
    </row>
    <row r="748" spans="20:20" x14ac:dyDescent="0.2">
      <c r="T748" s="96"/>
    </row>
    <row r="749" spans="20:20" x14ac:dyDescent="0.2">
      <c r="T749" s="96"/>
    </row>
    <row r="750" spans="20:20" x14ac:dyDescent="0.2">
      <c r="T750" s="96"/>
    </row>
    <row r="751" spans="20:20" x14ac:dyDescent="0.2">
      <c r="T751" s="96"/>
    </row>
    <row r="752" spans="20:20" x14ac:dyDescent="0.2">
      <c r="T752" s="96"/>
    </row>
    <row r="753" spans="20:20" x14ac:dyDescent="0.2">
      <c r="T753" s="96"/>
    </row>
    <row r="754" spans="20:20" x14ac:dyDescent="0.2">
      <c r="T754" s="96"/>
    </row>
    <row r="755" spans="20:20" x14ac:dyDescent="0.2">
      <c r="T755" s="96"/>
    </row>
    <row r="756" spans="20:20" x14ac:dyDescent="0.2">
      <c r="T756" s="96"/>
    </row>
    <row r="757" spans="20:20" x14ac:dyDescent="0.2">
      <c r="T757" s="96"/>
    </row>
    <row r="758" spans="20:20" x14ac:dyDescent="0.2">
      <c r="T758" s="96"/>
    </row>
    <row r="759" spans="20:20" x14ac:dyDescent="0.2">
      <c r="T759" s="96"/>
    </row>
    <row r="760" spans="20:20" x14ac:dyDescent="0.2">
      <c r="T760" s="96"/>
    </row>
    <row r="761" spans="20:20" x14ac:dyDescent="0.2">
      <c r="T761" s="96"/>
    </row>
    <row r="762" spans="20:20" x14ac:dyDescent="0.2">
      <c r="T762" s="96"/>
    </row>
    <row r="763" spans="20:20" x14ac:dyDescent="0.2">
      <c r="T763" s="96"/>
    </row>
    <row r="764" spans="20:20" x14ac:dyDescent="0.2">
      <c r="T764" s="96"/>
    </row>
    <row r="765" spans="20:20" x14ac:dyDescent="0.2">
      <c r="T765" s="96"/>
    </row>
    <row r="766" spans="20:20" x14ac:dyDescent="0.2">
      <c r="T766" s="96"/>
    </row>
    <row r="767" spans="20:20" x14ac:dyDescent="0.2">
      <c r="T767" s="96"/>
    </row>
    <row r="768" spans="20:20" x14ac:dyDescent="0.2">
      <c r="T768" s="96"/>
    </row>
    <row r="769" spans="20:20" x14ac:dyDescent="0.2">
      <c r="T769" s="96"/>
    </row>
    <row r="770" spans="20:20" x14ac:dyDescent="0.2">
      <c r="T770" s="96"/>
    </row>
    <row r="771" spans="20:20" x14ac:dyDescent="0.2">
      <c r="T771" s="96"/>
    </row>
    <row r="772" spans="20:20" x14ac:dyDescent="0.2">
      <c r="T772" s="96"/>
    </row>
    <row r="773" spans="20:20" x14ac:dyDescent="0.2">
      <c r="T773" s="96"/>
    </row>
    <row r="774" spans="20:20" x14ac:dyDescent="0.2">
      <c r="T774" s="96"/>
    </row>
    <row r="775" spans="20:20" x14ac:dyDescent="0.2">
      <c r="T775" s="96"/>
    </row>
    <row r="776" spans="20:20" x14ac:dyDescent="0.2">
      <c r="T776" s="96"/>
    </row>
    <row r="777" spans="20:20" x14ac:dyDescent="0.2">
      <c r="T777" s="96"/>
    </row>
    <row r="778" spans="20:20" x14ac:dyDescent="0.2">
      <c r="T778" s="96"/>
    </row>
    <row r="779" spans="20:20" x14ac:dyDescent="0.2">
      <c r="T779" s="96"/>
    </row>
    <row r="780" spans="20:20" x14ac:dyDescent="0.2">
      <c r="T780" s="96"/>
    </row>
    <row r="781" spans="20:20" x14ac:dyDescent="0.2">
      <c r="T781" s="96"/>
    </row>
    <row r="782" spans="20:20" x14ac:dyDescent="0.2">
      <c r="T782" s="96"/>
    </row>
    <row r="783" spans="20:20" x14ac:dyDescent="0.2">
      <c r="T783" s="96"/>
    </row>
    <row r="784" spans="20:20" x14ac:dyDescent="0.2">
      <c r="T784" s="96"/>
    </row>
    <row r="785" spans="20:20" x14ac:dyDescent="0.2">
      <c r="T785" s="96"/>
    </row>
    <row r="786" spans="20:20" x14ac:dyDescent="0.2">
      <c r="T786" s="96"/>
    </row>
    <row r="787" spans="20:20" x14ac:dyDescent="0.2">
      <c r="T787" s="96"/>
    </row>
    <row r="788" spans="20:20" x14ac:dyDescent="0.2">
      <c r="T788" s="96"/>
    </row>
    <row r="789" spans="20:20" x14ac:dyDescent="0.2">
      <c r="T789" s="96"/>
    </row>
    <row r="790" spans="20:20" x14ac:dyDescent="0.2">
      <c r="T790" s="96"/>
    </row>
    <row r="791" spans="20:20" x14ac:dyDescent="0.2">
      <c r="T791" s="96"/>
    </row>
    <row r="792" spans="20:20" x14ac:dyDescent="0.2">
      <c r="T792" s="96"/>
    </row>
    <row r="793" spans="20:20" x14ac:dyDescent="0.2">
      <c r="T793" s="96"/>
    </row>
    <row r="794" spans="20:20" x14ac:dyDescent="0.2">
      <c r="T794" s="96"/>
    </row>
    <row r="795" spans="20:20" x14ac:dyDescent="0.2">
      <c r="T795" s="96"/>
    </row>
    <row r="796" spans="20:20" x14ac:dyDescent="0.2">
      <c r="T796" s="96"/>
    </row>
    <row r="797" spans="20:20" x14ac:dyDescent="0.2">
      <c r="T797" s="96"/>
    </row>
    <row r="798" spans="20:20" x14ac:dyDescent="0.2">
      <c r="T798" s="96"/>
    </row>
    <row r="799" spans="20:20" x14ac:dyDescent="0.2">
      <c r="T799" s="96"/>
    </row>
    <row r="800" spans="20:20" x14ac:dyDescent="0.2">
      <c r="T800" s="96"/>
    </row>
    <row r="801" spans="20:20" x14ac:dyDescent="0.2">
      <c r="T801" s="96"/>
    </row>
    <row r="802" spans="20:20" x14ac:dyDescent="0.2">
      <c r="T802" s="96"/>
    </row>
    <row r="803" spans="20:20" x14ac:dyDescent="0.2">
      <c r="T803" s="96"/>
    </row>
    <row r="804" spans="20:20" x14ac:dyDescent="0.2">
      <c r="T804" s="96"/>
    </row>
    <row r="805" spans="20:20" x14ac:dyDescent="0.2">
      <c r="T805" s="96"/>
    </row>
    <row r="806" spans="20:20" x14ac:dyDescent="0.2">
      <c r="T806" s="96"/>
    </row>
    <row r="807" spans="20:20" x14ac:dyDescent="0.2">
      <c r="T807" s="96"/>
    </row>
    <row r="808" spans="20:20" x14ac:dyDescent="0.2">
      <c r="T808" s="96"/>
    </row>
    <row r="809" spans="20:20" x14ac:dyDescent="0.2">
      <c r="T809" s="96"/>
    </row>
    <row r="810" spans="20:20" x14ac:dyDescent="0.2">
      <c r="T810" s="96"/>
    </row>
    <row r="811" spans="20:20" x14ac:dyDescent="0.2">
      <c r="T811" s="96"/>
    </row>
    <row r="812" spans="20:20" x14ac:dyDescent="0.2">
      <c r="T812" s="96"/>
    </row>
    <row r="813" spans="20:20" x14ac:dyDescent="0.2">
      <c r="T813" s="96"/>
    </row>
    <row r="814" spans="20:20" x14ac:dyDescent="0.2">
      <c r="T814" s="96"/>
    </row>
    <row r="815" spans="20:20" x14ac:dyDescent="0.2">
      <c r="T815" s="96"/>
    </row>
    <row r="816" spans="20:20" x14ac:dyDescent="0.2">
      <c r="T816" s="96"/>
    </row>
    <row r="817" spans="20:20" x14ac:dyDescent="0.2">
      <c r="T817" s="96"/>
    </row>
    <row r="818" spans="20:20" x14ac:dyDescent="0.2">
      <c r="T818" s="96"/>
    </row>
    <row r="819" spans="20:20" x14ac:dyDescent="0.2">
      <c r="T819" s="96"/>
    </row>
    <row r="820" spans="20:20" x14ac:dyDescent="0.2">
      <c r="T820" s="96"/>
    </row>
    <row r="821" spans="20:20" x14ac:dyDescent="0.2">
      <c r="T821" s="96"/>
    </row>
    <row r="822" spans="20:20" x14ac:dyDescent="0.2">
      <c r="T822" s="96"/>
    </row>
    <row r="823" spans="20:20" x14ac:dyDescent="0.2">
      <c r="T823" s="96"/>
    </row>
    <row r="824" spans="20:20" x14ac:dyDescent="0.2">
      <c r="T824" s="96"/>
    </row>
    <row r="825" spans="20:20" x14ac:dyDescent="0.2">
      <c r="T825" s="96"/>
    </row>
    <row r="826" spans="20:20" x14ac:dyDescent="0.2">
      <c r="T826" s="96"/>
    </row>
    <row r="827" spans="20:20" x14ac:dyDescent="0.2">
      <c r="T827" s="96"/>
    </row>
    <row r="828" spans="20:20" x14ac:dyDescent="0.2">
      <c r="T828" s="96"/>
    </row>
    <row r="829" spans="20:20" x14ac:dyDescent="0.2">
      <c r="T829" s="96"/>
    </row>
    <row r="830" spans="20:20" x14ac:dyDescent="0.2">
      <c r="T830" s="96"/>
    </row>
    <row r="831" spans="20:20" x14ac:dyDescent="0.2">
      <c r="T831" s="96"/>
    </row>
    <row r="832" spans="20:20" x14ac:dyDescent="0.2">
      <c r="T832" s="96"/>
    </row>
    <row r="833" spans="20:20" x14ac:dyDescent="0.2">
      <c r="T833" s="96"/>
    </row>
    <row r="834" spans="20:20" x14ac:dyDescent="0.2">
      <c r="T834" s="96"/>
    </row>
    <row r="835" spans="20:20" x14ac:dyDescent="0.2">
      <c r="T835" s="96"/>
    </row>
    <row r="836" spans="20:20" x14ac:dyDescent="0.2">
      <c r="T836" s="96"/>
    </row>
    <row r="837" spans="20:20" x14ac:dyDescent="0.2">
      <c r="T837" s="96"/>
    </row>
    <row r="838" spans="20:20" x14ac:dyDescent="0.2">
      <c r="T838" s="96"/>
    </row>
    <row r="839" spans="20:20" x14ac:dyDescent="0.2">
      <c r="T839" s="96"/>
    </row>
    <row r="840" spans="20:20" x14ac:dyDescent="0.2">
      <c r="T840" s="96"/>
    </row>
    <row r="841" spans="20:20" x14ac:dyDescent="0.2">
      <c r="T841" s="96"/>
    </row>
    <row r="842" spans="20:20" x14ac:dyDescent="0.2">
      <c r="T842" s="96"/>
    </row>
    <row r="843" spans="20:20" x14ac:dyDescent="0.2">
      <c r="T843" s="96"/>
    </row>
    <row r="844" spans="20:20" x14ac:dyDescent="0.2">
      <c r="T844" s="96"/>
    </row>
    <row r="845" spans="20:20" x14ac:dyDescent="0.2">
      <c r="T845" s="96"/>
    </row>
    <row r="846" spans="20:20" x14ac:dyDescent="0.2">
      <c r="T846" s="96"/>
    </row>
    <row r="847" spans="20:20" x14ac:dyDescent="0.2">
      <c r="T847" s="96"/>
    </row>
    <row r="848" spans="20:20" x14ac:dyDescent="0.2">
      <c r="T848" s="96"/>
    </row>
    <row r="849" spans="20:20" x14ac:dyDescent="0.2">
      <c r="T849" s="96"/>
    </row>
    <row r="850" spans="20:20" x14ac:dyDescent="0.2">
      <c r="T850" s="96"/>
    </row>
    <row r="851" spans="20:20" x14ac:dyDescent="0.2">
      <c r="T851" s="96"/>
    </row>
    <row r="852" spans="20:20" x14ac:dyDescent="0.2">
      <c r="T852" s="96"/>
    </row>
    <row r="853" spans="20:20" x14ac:dyDescent="0.2">
      <c r="T853" s="96"/>
    </row>
    <row r="854" spans="20:20" x14ac:dyDescent="0.2">
      <c r="T854" s="96"/>
    </row>
    <row r="855" spans="20:20" x14ac:dyDescent="0.2">
      <c r="T855" s="96"/>
    </row>
    <row r="856" spans="20:20" x14ac:dyDescent="0.2">
      <c r="T856" s="96"/>
    </row>
    <row r="857" spans="20:20" x14ac:dyDescent="0.2">
      <c r="T857" s="96"/>
    </row>
    <row r="858" spans="20:20" x14ac:dyDescent="0.2">
      <c r="T858" s="96"/>
    </row>
    <row r="859" spans="20:20" x14ac:dyDescent="0.2">
      <c r="T859" s="96"/>
    </row>
    <row r="860" spans="20:20" x14ac:dyDescent="0.2">
      <c r="T860" s="96"/>
    </row>
    <row r="861" spans="20:20" x14ac:dyDescent="0.2">
      <c r="T861" s="96"/>
    </row>
    <row r="862" spans="20:20" x14ac:dyDescent="0.2">
      <c r="T862" s="96"/>
    </row>
    <row r="863" spans="20:20" x14ac:dyDescent="0.2">
      <c r="T863" s="96"/>
    </row>
    <row r="864" spans="20:20" x14ac:dyDescent="0.2">
      <c r="T864" s="96"/>
    </row>
    <row r="865" spans="20:20" x14ac:dyDescent="0.2">
      <c r="T865" s="96"/>
    </row>
    <row r="866" spans="20:20" x14ac:dyDescent="0.2">
      <c r="T866" s="96"/>
    </row>
    <row r="867" spans="20:20" x14ac:dyDescent="0.2">
      <c r="T867" s="96"/>
    </row>
    <row r="868" spans="20:20" x14ac:dyDescent="0.2">
      <c r="T868" s="96"/>
    </row>
    <row r="869" spans="20:20" x14ac:dyDescent="0.2">
      <c r="T869" s="96"/>
    </row>
    <row r="870" spans="20:20" x14ac:dyDescent="0.2">
      <c r="T870" s="96"/>
    </row>
    <row r="871" spans="20:20" x14ac:dyDescent="0.2">
      <c r="T871" s="96"/>
    </row>
    <row r="872" spans="20:20" x14ac:dyDescent="0.2">
      <c r="T872" s="96"/>
    </row>
    <row r="873" spans="20:20" x14ac:dyDescent="0.2">
      <c r="T873" s="96"/>
    </row>
    <row r="874" spans="20:20" x14ac:dyDescent="0.2">
      <c r="T874" s="96"/>
    </row>
    <row r="875" spans="20:20" x14ac:dyDescent="0.2">
      <c r="T875" s="96"/>
    </row>
    <row r="876" spans="20:20" x14ac:dyDescent="0.2">
      <c r="T876" s="96"/>
    </row>
    <row r="877" spans="20:20" x14ac:dyDescent="0.2">
      <c r="T877" s="96"/>
    </row>
    <row r="878" spans="20:20" x14ac:dyDescent="0.2">
      <c r="T878" s="96"/>
    </row>
    <row r="879" spans="20:20" x14ac:dyDescent="0.2">
      <c r="T879" s="96"/>
    </row>
    <row r="880" spans="20:20" x14ac:dyDescent="0.2">
      <c r="T880" s="96"/>
    </row>
    <row r="881" spans="20:20" x14ac:dyDescent="0.2">
      <c r="T881" s="96"/>
    </row>
    <row r="882" spans="20:20" x14ac:dyDescent="0.2">
      <c r="T882" s="96"/>
    </row>
    <row r="883" spans="20:20" x14ac:dyDescent="0.2">
      <c r="T883" s="96"/>
    </row>
    <row r="884" spans="20:20" x14ac:dyDescent="0.2">
      <c r="T884" s="96"/>
    </row>
    <row r="885" spans="20:20" x14ac:dyDescent="0.2">
      <c r="T885" s="96"/>
    </row>
    <row r="886" spans="20:20" x14ac:dyDescent="0.2">
      <c r="T886" s="96"/>
    </row>
    <row r="887" spans="20:20" x14ac:dyDescent="0.2">
      <c r="T887" s="96"/>
    </row>
    <row r="888" spans="20:20" x14ac:dyDescent="0.2">
      <c r="T888" s="96"/>
    </row>
    <row r="889" spans="20:20" x14ac:dyDescent="0.2">
      <c r="T889" s="96"/>
    </row>
    <row r="890" spans="20:20" x14ac:dyDescent="0.2">
      <c r="T890" s="96"/>
    </row>
    <row r="891" spans="20:20" x14ac:dyDescent="0.2">
      <c r="T891" s="96"/>
    </row>
    <row r="892" spans="20:20" x14ac:dyDescent="0.2">
      <c r="T892" s="96"/>
    </row>
    <row r="893" spans="20:20" x14ac:dyDescent="0.2">
      <c r="T893" s="96"/>
    </row>
    <row r="894" spans="20:20" x14ac:dyDescent="0.2">
      <c r="T894" s="96"/>
    </row>
    <row r="895" spans="20:20" x14ac:dyDescent="0.2">
      <c r="T895" s="96"/>
    </row>
    <row r="896" spans="20:20" x14ac:dyDescent="0.2">
      <c r="T896" s="96"/>
    </row>
    <row r="897" spans="20:20" x14ac:dyDescent="0.2">
      <c r="T897" s="96"/>
    </row>
    <row r="898" spans="20:20" x14ac:dyDescent="0.2">
      <c r="T898" s="96"/>
    </row>
    <row r="899" spans="20:20" x14ac:dyDescent="0.2">
      <c r="T899" s="96"/>
    </row>
    <row r="900" spans="20:20" x14ac:dyDescent="0.2">
      <c r="T900" s="96"/>
    </row>
    <row r="901" spans="20:20" x14ac:dyDescent="0.2">
      <c r="T901" s="96"/>
    </row>
    <row r="902" spans="20:20" x14ac:dyDescent="0.2">
      <c r="T902" s="96"/>
    </row>
    <row r="903" spans="20:20" x14ac:dyDescent="0.2">
      <c r="T903" s="96"/>
    </row>
    <row r="904" spans="20:20" x14ac:dyDescent="0.2">
      <c r="T904" s="96"/>
    </row>
    <row r="905" spans="20:20" x14ac:dyDescent="0.2">
      <c r="T905" s="96"/>
    </row>
    <row r="906" spans="20:20" x14ac:dyDescent="0.2">
      <c r="T906" s="96"/>
    </row>
    <row r="907" spans="20:20" x14ac:dyDescent="0.2">
      <c r="T907" s="96"/>
    </row>
    <row r="908" spans="20:20" x14ac:dyDescent="0.2">
      <c r="T908" s="96"/>
    </row>
    <row r="909" spans="20:20" x14ac:dyDescent="0.2">
      <c r="T909" s="96"/>
    </row>
    <row r="910" spans="20:20" x14ac:dyDescent="0.2">
      <c r="T910" s="96"/>
    </row>
    <row r="911" spans="20:20" x14ac:dyDescent="0.2">
      <c r="T911" s="96"/>
    </row>
    <row r="912" spans="20:20" x14ac:dyDescent="0.2">
      <c r="T912" s="96"/>
    </row>
    <row r="913" spans="20:20" x14ac:dyDescent="0.2">
      <c r="T913" s="96"/>
    </row>
    <row r="914" spans="20:20" x14ac:dyDescent="0.2">
      <c r="T914" s="96"/>
    </row>
    <row r="915" spans="20:20" x14ac:dyDescent="0.2">
      <c r="T915" s="96"/>
    </row>
    <row r="916" spans="20:20" x14ac:dyDescent="0.2">
      <c r="T916" s="96"/>
    </row>
    <row r="917" spans="20:20" x14ac:dyDescent="0.2">
      <c r="T917" s="96"/>
    </row>
    <row r="918" spans="20:20" x14ac:dyDescent="0.2">
      <c r="T918" s="96"/>
    </row>
    <row r="919" spans="20:20" x14ac:dyDescent="0.2">
      <c r="T919" s="96"/>
    </row>
    <row r="920" spans="20:20" x14ac:dyDescent="0.2">
      <c r="T920" s="96"/>
    </row>
    <row r="921" spans="20:20" x14ac:dyDescent="0.2">
      <c r="T921" s="96"/>
    </row>
    <row r="922" spans="20:20" x14ac:dyDescent="0.2">
      <c r="T922" s="96"/>
    </row>
    <row r="923" spans="20:20" x14ac:dyDescent="0.2">
      <c r="T923" s="96"/>
    </row>
    <row r="924" spans="20:20" x14ac:dyDescent="0.2">
      <c r="T924" s="96"/>
    </row>
    <row r="925" spans="20:20" x14ac:dyDescent="0.2">
      <c r="T925" s="96"/>
    </row>
    <row r="926" spans="20:20" x14ac:dyDescent="0.2">
      <c r="T926" s="96"/>
    </row>
    <row r="927" spans="20:20" x14ac:dyDescent="0.2">
      <c r="T927" s="96"/>
    </row>
    <row r="928" spans="20:20" x14ac:dyDescent="0.2">
      <c r="T928" s="96"/>
    </row>
    <row r="929" spans="20:20" x14ac:dyDescent="0.2">
      <c r="T929" s="96"/>
    </row>
    <row r="930" spans="20:20" x14ac:dyDescent="0.2">
      <c r="T930" s="96"/>
    </row>
    <row r="931" spans="20:20" x14ac:dyDescent="0.2">
      <c r="T931" s="96"/>
    </row>
    <row r="932" spans="20:20" x14ac:dyDescent="0.2">
      <c r="T932" s="96"/>
    </row>
    <row r="933" spans="20:20" x14ac:dyDescent="0.2">
      <c r="T933" s="96"/>
    </row>
    <row r="934" spans="20:20" x14ac:dyDescent="0.2">
      <c r="T934" s="96"/>
    </row>
    <row r="935" spans="20:20" x14ac:dyDescent="0.2">
      <c r="T935" s="96"/>
    </row>
    <row r="936" spans="20:20" x14ac:dyDescent="0.2">
      <c r="T936" s="96"/>
    </row>
    <row r="937" spans="20:20" x14ac:dyDescent="0.2">
      <c r="T937" s="96"/>
    </row>
    <row r="938" spans="20:20" x14ac:dyDescent="0.2">
      <c r="T938" s="96"/>
    </row>
    <row r="939" spans="20:20" x14ac:dyDescent="0.2">
      <c r="T939" s="96"/>
    </row>
    <row r="940" spans="20:20" x14ac:dyDescent="0.2">
      <c r="T940" s="96"/>
    </row>
    <row r="941" spans="20:20" x14ac:dyDescent="0.2">
      <c r="T941" s="96"/>
    </row>
    <row r="942" spans="20:20" x14ac:dyDescent="0.2">
      <c r="T942" s="96"/>
    </row>
    <row r="943" spans="20:20" x14ac:dyDescent="0.2">
      <c r="T943" s="96"/>
    </row>
    <row r="944" spans="20:20" x14ac:dyDescent="0.2">
      <c r="T944" s="96"/>
    </row>
    <row r="945" spans="20:20" x14ac:dyDescent="0.2">
      <c r="T945" s="96"/>
    </row>
    <row r="946" spans="20:20" x14ac:dyDescent="0.2">
      <c r="T946" s="96"/>
    </row>
    <row r="947" spans="20:20" x14ac:dyDescent="0.2">
      <c r="T947" s="96"/>
    </row>
    <row r="948" spans="20:20" x14ac:dyDescent="0.2">
      <c r="T948" s="96"/>
    </row>
    <row r="949" spans="20:20" x14ac:dyDescent="0.2">
      <c r="T949" s="96"/>
    </row>
    <row r="950" spans="20:20" x14ac:dyDescent="0.2">
      <c r="T950" s="96"/>
    </row>
    <row r="951" spans="20:20" x14ac:dyDescent="0.2">
      <c r="T951" s="96"/>
    </row>
    <row r="952" spans="20:20" x14ac:dyDescent="0.2">
      <c r="T952" s="96"/>
    </row>
    <row r="953" spans="20:20" x14ac:dyDescent="0.2">
      <c r="T953" s="96"/>
    </row>
    <row r="954" spans="20:20" x14ac:dyDescent="0.2">
      <c r="T954" s="96"/>
    </row>
    <row r="955" spans="20:20" x14ac:dyDescent="0.2">
      <c r="T955" s="96"/>
    </row>
    <row r="956" spans="20:20" x14ac:dyDescent="0.2">
      <c r="T956" s="96"/>
    </row>
    <row r="957" spans="20:20" x14ac:dyDescent="0.2">
      <c r="T957" s="96"/>
    </row>
    <row r="958" spans="20:20" x14ac:dyDescent="0.2">
      <c r="T958" s="96"/>
    </row>
    <row r="959" spans="20:20" x14ac:dyDescent="0.2">
      <c r="T959" s="96"/>
    </row>
    <row r="960" spans="20:20" x14ac:dyDescent="0.2">
      <c r="T960" s="96"/>
    </row>
    <row r="961" spans="20:20" x14ac:dyDescent="0.2">
      <c r="T961" s="96"/>
    </row>
  </sheetData>
  <mergeCells count="4">
    <mergeCell ref="C6:V6"/>
    <mergeCell ref="C3:D3"/>
    <mergeCell ref="C4:D4"/>
    <mergeCell ref="C2:F2"/>
  </mergeCells>
  <conditionalFormatting sqref="F8:F12">
    <cfRule type="cellIs" dxfId="60" priority="81" stopIfTrue="1" operator="notEqual">
      <formula>#REF!*#REF!</formula>
    </cfRule>
  </conditionalFormatting>
  <conditionalFormatting sqref="F13">
    <cfRule type="cellIs" dxfId="59" priority="62" stopIfTrue="1" operator="notEqual">
      <formula>SUM(#REF!)</formula>
    </cfRule>
  </conditionalFormatting>
  <conditionalFormatting sqref="F14:F18">
    <cfRule type="cellIs" dxfId="58" priority="46" stopIfTrue="1" operator="notEqual">
      <formula>#REF!*#REF!</formula>
    </cfRule>
  </conditionalFormatting>
  <conditionalFormatting sqref="F19">
    <cfRule type="cellIs" dxfId="57" priority="61" stopIfTrue="1" operator="notEqual">
      <formula>SUM(#REF!)</formula>
    </cfRule>
  </conditionalFormatting>
  <conditionalFormatting sqref="F20:F23 F25:F29">
    <cfRule type="cellIs" dxfId="56" priority="43" stopIfTrue="1" operator="notEqual">
      <formula>#REF!*#REF!</formula>
    </cfRule>
  </conditionalFormatting>
  <conditionalFormatting sqref="F24">
    <cfRule type="cellIs" dxfId="55" priority="60" stopIfTrue="1" operator="notEqual">
      <formula>SUM(#REF!)</formula>
    </cfRule>
  </conditionalFormatting>
  <conditionalFormatting sqref="F30">
    <cfRule type="cellIs" dxfId="54" priority="59" stopIfTrue="1" operator="notEqual">
      <formula>SUM(#REF!)</formula>
    </cfRule>
  </conditionalFormatting>
  <conditionalFormatting sqref="F31:F35">
    <cfRule type="cellIs" dxfId="53" priority="37" stopIfTrue="1" operator="notEqual">
      <formula>#REF!*#REF!</formula>
    </cfRule>
  </conditionalFormatting>
  <conditionalFormatting sqref="F36">
    <cfRule type="cellIs" dxfId="52" priority="58" stopIfTrue="1" operator="notEqual">
      <formula>SUM(#REF!)</formula>
    </cfRule>
  </conditionalFormatting>
  <conditionalFormatting sqref="F37:F45">
    <cfRule type="cellIs" dxfId="51" priority="34" stopIfTrue="1" operator="notEqual">
      <formula>#REF!*#REF!</formula>
    </cfRule>
  </conditionalFormatting>
  <conditionalFormatting sqref="F46">
    <cfRule type="cellIs" dxfId="50" priority="57" stopIfTrue="1" operator="notEqual">
      <formula>SUM(#REF!)</formula>
    </cfRule>
  </conditionalFormatting>
  <conditionalFormatting sqref="F47">
    <cfRule type="cellIs" dxfId="49" priority="50" stopIfTrue="1" operator="notEqual">
      <formula>#REF!+#REF!+#REF!+#REF!+#REF!+#REF!</formula>
    </cfRule>
  </conditionalFormatting>
  <pageMargins left="0.25" right="0.25" top="0.75" bottom="0.75" header="0.3" footer="0.3"/>
  <pageSetup scale="70" orientation="landscape" verticalDpi="300" r:id="rId1"/>
  <headerFooter alignWithMargins="0">
    <oddFooter>&amp;R&amp;"Times New Roman,Regular"&amp;9&amp;P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0"/>
  </sheetPr>
  <dimension ref="A1:P30"/>
  <sheetViews>
    <sheetView showGridLines="0" zoomScaleNormal="100" workbookViewId="0">
      <selection activeCell="I10" sqref="F10:I10"/>
    </sheetView>
  </sheetViews>
  <sheetFormatPr defaultColWidth="8.6640625" defaultRowHeight="30" customHeight="1" x14ac:dyDescent="0.4"/>
  <cols>
    <col min="1" max="1" width="5.88671875" style="44" customWidth="1"/>
    <col min="2" max="2" width="12" style="44" customWidth="1"/>
    <col min="3" max="3" width="12" style="50" customWidth="1"/>
    <col min="4" max="4" width="15.21875" style="46" customWidth="1"/>
    <col min="5" max="5" width="12.6640625" style="46" customWidth="1"/>
    <col min="6" max="6" width="21.21875" style="46" customWidth="1"/>
    <col min="7" max="7" width="20.109375" style="44" customWidth="1"/>
    <col min="8" max="8" width="11.88671875" style="44" customWidth="1"/>
    <col min="9" max="9" width="13.21875" style="44" customWidth="1"/>
    <col min="10" max="10" width="2.6640625" style="44" customWidth="1"/>
    <col min="11" max="11" width="8.6640625" style="47" customWidth="1"/>
    <col min="12" max="12" width="8.6640625" style="133" hidden="1" customWidth="1"/>
    <col min="13" max="14" width="4.44140625" style="44" customWidth="1"/>
    <col min="15" max="15" width="17.88671875" style="44" customWidth="1"/>
    <col min="16" max="16" width="8.6640625" style="44" bestFit="1" customWidth="1"/>
    <col min="17" max="17" width="8.6640625" style="44" customWidth="1"/>
    <col min="18" max="18" width="13.44140625" style="44" bestFit="1" customWidth="1"/>
    <col min="19" max="16384" width="8.6640625" style="44"/>
  </cols>
  <sheetData>
    <row r="1" spans="1:16" ht="45" customHeight="1" x14ac:dyDescent="0.4"/>
    <row r="2" spans="1:16" ht="30" customHeight="1" x14ac:dyDescent="0.4">
      <c r="A2" s="285" t="s">
        <v>129</v>
      </c>
      <c r="B2" s="285"/>
      <c r="C2" s="285"/>
      <c r="D2" s="285"/>
      <c r="E2" s="45"/>
    </row>
    <row r="3" spans="1:16" ht="20.100000000000001" customHeight="1" x14ac:dyDescent="0.15">
      <c r="A3" s="48"/>
      <c r="B3" s="49" t="s">
        <v>62</v>
      </c>
      <c r="C3" s="286" t="s">
        <v>63</v>
      </c>
      <c r="D3" s="287"/>
      <c r="E3" s="45"/>
      <c r="G3" s="49" t="s">
        <v>64</v>
      </c>
      <c r="H3" s="278">
        <f>SUMIFS(January[Amount:],January[Paid By:],$L$3)</f>
        <v>0</v>
      </c>
      <c r="I3" s="279"/>
      <c r="L3" s="133" t="s">
        <v>65</v>
      </c>
    </row>
    <row r="4" spans="1:16" ht="20.100000000000001" customHeight="1" x14ac:dyDescent="0.15">
      <c r="A4" s="48"/>
      <c r="B4" s="49" t="s">
        <v>135</v>
      </c>
      <c r="C4" s="286"/>
      <c r="D4" s="287"/>
      <c r="E4" s="45"/>
      <c r="G4" s="49" t="s">
        <v>66</v>
      </c>
      <c r="H4" s="280">
        <f>SUMIFS(January[Amount:],January[Paid By:],$L$4)</f>
        <v>0</v>
      </c>
      <c r="I4" s="279"/>
      <c r="L4" s="133" t="s">
        <v>67</v>
      </c>
    </row>
    <row r="5" spans="1:16" ht="20.100000000000001" customHeight="1" x14ac:dyDescent="0.15">
      <c r="A5" s="48"/>
      <c r="B5" s="49" t="s">
        <v>31</v>
      </c>
      <c r="C5" s="286"/>
      <c r="D5" s="287"/>
      <c r="E5" s="45"/>
      <c r="G5" s="49" t="s">
        <v>68</v>
      </c>
      <c r="H5" s="280">
        <f>SUM(H3:I4)</f>
        <v>0</v>
      </c>
      <c r="I5" s="279"/>
    </row>
    <row r="6" spans="1:16" ht="20.100000000000001" customHeight="1" x14ac:dyDescent="0.15">
      <c r="A6" s="48"/>
      <c r="B6" s="49" t="s">
        <v>32</v>
      </c>
      <c r="C6" s="286"/>
      <c r="D6" s="287"/>
      <c r="E6" s="45"/>
      <c r="G6" s="49" t="s">
        <v>69</v>
      </c>
      <c r="H6" s="281">
        <v>0</v>
      </c>
      <c r="I6" s="282"/>
    </row>
    <row r="7" spans="1:16" ht="20.100000000000001" customHeight="1" x14ac:dyDescent="0.15">
      <c r="A7" s="48"/>
      <c r="E7" s="45"/>
      <c r="G7" s="49" t="s">
        <v>70</v>
      </c>
      <c r="H7" s="283">
        <f>H6-H5</f>
        <v>0</v>
      </c>
      <c r="I7" s="284"/>
    </row>
    <row r="8" spans="1:16" ht="22.5" customHeight="1" x14ac:dyDescent="0.4"/>
    <row r="9" spans="1:16" ht="31.5" customHeight="1" x14ac:dyDescent="0.4">
      <c r="A9" s="159" t="s">
        <v>71</v>
      </c>
      <c r="B9" s="159" t="s">
        <v>72</v>
      </c>
      <c r="C9" s="160" t="s">
        <v>73</v>
      </c>
      <c r="D9" s="161" t="s">
        <v>74</v>
      </c>
      <c r="E9" s="161" t="s">
        <v>75</v>
      </c>
      <c r="F9" s="161" t="s">
        <v>76</v>
      </c>
      <c r="G9" s="159" t="s">
        <v>77</v>
      </c>
      <c r="H9" s="159" t="s">
        <v>78</v>
      </c>
      <c r="I9" s="162" t="s">
        <v>79</v>
      </c>
    </row>
    <row r="10" spans="1:16" ht="11.25" x14ac:dyDescent="0.4">
      <c r="A10" s="163"/>
      <c r="B10" s="164"/>
      <c r="C10" s="164"/>
      <c r="D10" s="165"/>
      <c r="E10" s="165"/>
      <c r="F10" s="165"/>
      <c r="G10" s="166"/>
      <c r="H10" s="167"/>
      <c r="I10" s="168"/>
      <c r="P10" s="51"/>
    </row>
    <row r="11" spans="1:16" ht="11.25" x14ac:dyDescent="0.4">
      <c r="A11" s="163"/>
      <c r="B11" s="164"/>
      <c r="C11" s="164"/>
      <c r="D11" s="165"/>
      <c r="E11" s="165"/>
      <c r="F11" s="165"/>
      <c r="G11" s="166"/>
      <c r="H11" s="167"/>
      <c r="I11" s="168"/>
      <c r="P11" s="51"/>
    </row>
    <row r="12" spans="1:16" ht="11.25" x14ac:dyDescent="0.4">
      <c r="A12" s="163"/>
      <c r="B12" s="164"/>
      <c r="C12" s="164"/>
      <c r="D12" s="165"/>
      <c r="E12" s="165"/>
      <c r="F12" s="165"/>
      <c r="G12" s="166"/>
      <c r="H12" s="167"/>
      <c r="I12" s="168"/>
      <c r="P12" s="51"/>
    </row>
    <row r="13" spans="1:16" ht="11.25" x14ac:dyDescent="0.4">
      <c r="A13" s="169"/>
      <c r="B13" s="170"/>
      <c r="C13" s="170"/>
      <c r="D13" s="171"/>
      <c r="E13" s="171"/>
      <c r="F13" s="171"/>
      <c r="G13" s="172"/>
      <c r="H13" s="173"/>
      <c r="I13" s="174"/>
      <c r="P13" s="51"/>
    </row>
    <row r="14" spans="1:16" ht="11.25" x14ac:dyDescent="0.4">
      <c r="A14" s="169"/>
      <c r="B14" s="170"/>
      <c r="C14" s="170"/>
      <c r="D14" s="171"/>
      <c r="E14" s="171"/>
      <c r="F14" s="171"/>
      <c r="G14" s="172"/>
      <c r="H14" s="173"/>
      <c r="I14" s="174"/>
      <c r="P14" s="51"/>
    </row>
    <row r="15" spans="1:16" ht="11.25" x14ac:dyDescent="0.4">
      <c r="A15" s="169"/>
      <c r="B15" s="170"/>
      <c r="C15" s="170"/>
      <c r="D15" s="171"/>
      <c r="E15" s="171"/>
      <c r="F15" s="171"/>
      <c r="G15" s="172"/>
      <c r="H15" s="173"/>
      <c r="I15" s="174"/>
      <c r="P15" s="51"/>
    </row>
    <row r="16" spans="1:16" ht="11.25" x14ac:dyDescent="0.4">
      <c r="A16" s="169"/>
      <c r="B16" s="170"/>
      <c r="C16" s="170"/>
      <c r="D16" s="171"/>
      <c r="E16" s="171"/>
      <c r="F16" s="171"/>
      <c r="G16" s="172"/>
      <c r="H16" s="173"/>
      <c r="I16" s="174"/>
      <c r="P16" s="51"/>
    </row>
    <row r="17" spans="1:16" ht="11.25" x14ac:dyDescent="0.4">
      <c r="A17" s="169"/>
      <c r="B17" s="170"/>
      <c r="C17" s="170"/>
      <c r="D17" s="171"/>
      <c r="E17" s="171"/>
      <c r="F17" s="171"/>
      <c r="G17" s="172"/>
      <c r="H17" s="173"/>
      <c r="I17" s="174"/>
      <c r="P17" s="51"/>
    </row>
    <row r="18" spans="1:16" ht="12" thickBot="1" x14ac:dyDescent="0.45">
      <c r="A18" s="118"/>
      <c r="B18" s="118"/>
      <c r="C18" s="119"/>
      <c r="D18" s="120"/>
      <c r="E18" s="120"/>
      <c r="F18" s="120"/>
      <c r="G18" s="118"/>
      <c r="H18" s="118"/>
      <c r="I18" s="134">
        <f>SUBTOTAL(109,January[Amount:])</f>
        <v>0</v>
      </c>
      <c r="P18" s="51"/>
    </row>
    <row r="19" spans="1:16" ht="11.25" x14ac:dyDescent="0.4">
      <c r="H19" s="118"/>
      <c r="I19" s="118"/>
      <c r="P19" s="51"/>
    </row>
    <row r="20" spans="1:16" ht="11.25" x14ac:dyDescent="0.4">
      <c r="A20" s="277" t="s">
        <v>130</v>
      </c>
      <c r="B20" s="277"/>
      <c r="C20" s="277"/>
      <c r="D20" s="277"/>
      <c r="E20" s="277"/>
      <c r="F20" s="277"/>
      <c r="G20" s="277"/>
      <c r="H20" s="277"/>
      <c r="I20" s="277"/>
      <c r="P20" s="51"/>
    </row>
    <row r="21" spans="1:16" ht="17.100000000000001" customHeight="1" x14ac:dyDescent="0.4">
      <c r="A21" s="277"/>
      <c r="B21" s="277"/>
      <c r="C21" s="277"/>
      <c r="D21" s="277"/>
      <c r="E21" s="277"/>
      <c r="F21" s="277"/>
      <c r="G21" s="277"/>
      <c r="H21" s="277"/>
      <c r="I21" s="277"/>
      <c r="P21" s="51"/>
    </row>
    <row r="22" spans="1:16" ht="17.100000000000001" customHeight="1" x14ac:dyDescent="0.4">
      <c r="B22" s="122"/>
      <c r="C22" s="123"/>
      <c r="D22" s="121"/>
      <c r="E22" s="121"/>
      <c r="F22" s="121"/>
      <c r="G22" s="122"/>
      <c r="H22" s="118"/>
      <c r="I22" s="118"/>
      <c r="P22" s="51"/>
    </row>
    <row r="23" spans="1:16" ht="17.100000000000001" customHeight="1" x14ac:dyDescent="0.4">
      <c r="A23" s="122" t="s">
        <v>131</v>
      </c>
      <c r="B23" s="122"/>
      <c r="C23" s="123"/>
      <c r="D23" s="121"/>
      <c r="E23" s="121"/>
      <c r="F23" s="121" t="s">
        <v>132</v>
      </c>
      <c r="G23" s="122"/>
      <c r="H23" s="118"/>
      <c r="I23" s="118"/>
      <c r="P23" s="51"/>
    </row>
    <row r="24" spans="1:16" ht="17.100000000000001" customHeight="1" x14ac:dyDescent="0.4">
      <c r="A24" s="122"/>
      <c r="B24" s="288" t="s">
        <v>80</v>
      </c>
      <c r="C24" s="288"/>
      <c r="D24" s="288"/>
      <c r="E24" s="121"/>
      <c r="F24" s="288" t="s">
        <v>80</v>
      </c>
      <c r="G24" s="288"/>
      <c r="P24" s="51"/>
    </row>
    <row r="25" spans="1:16" ht="11.25" x14ac:dyDescent="0.4">
      <c r="P25" s="51"/>
    </row>
    <row r="26" spans="1:16" ht="11.25" x14ac:dyDescent="0.4">
      <c r="A26" s="135" t="s">
        <v>133</v>
      </c>
      <c r="B26" s="136"/>
      <c r="C26" s="137"/>
      <c r="D26" s="138"/>
      <c r="E26" s="138"/>
      <c r="F26" s="138"/>
      <c r="G26" s="136"/>
      <c r="H26" s="136"/>
      <c r="I26" s="139"/>
      <c r="P26" s="51"/>
    </row>
    <row r="27" spans="1:16" ht="11.25" customHeight="1" x14ac:dyDescent="0.4">
      <c r="A27" s="290" t="s">
        <v>134</v>
      </c>
      <c r="B27" s="291"/>
      <c r="C27" s="291"/>
      <c r="D27" s="291"/>
      <c r="E27" s="291"/>
      <c r="F27" s="291"/>
      <c r="G27" s="291"/>
      <c r="H27" s="291"/>
      <c r="I27" s="292"/>
      <c r="P27" s="51"/>
    </row>
    <row r="28" spans="1:16" ht="17.100000000000001" customHeight="1" x14ac:dyDescent="0.4">
      <c r="A28" s="140"/>
      <c r="B28" s="141"/>
      <c r="C28" s="142"/>
      <c r="D28" s="143"/>
      <c r="E28" s="143"/>
      <c r="F28" s="143"/>
      <c r="G28" s="141"/>
      <c r="H28" s="144"/>
      <c r="I28" s="145"/>
      <c r="P28" s="51"/>
    </row>
    <row r="29" spans="1:16" ht="17.100000000000001" customHeight="1" x14ac:dyDescent="0.4">
      <c r="A29" s="146" t="s">
        <v>131</v>
      </c>
      <c r="B29" s="141"/>
      <c r="C29" s="142"/>
      <c r="D29" s="143"/>
      <c r="E29" s="143"/>
      <c r="F29" s="143" t="s">
        <v>132</v>
      </c>
      <c r="G29" s="141"/>
      <c r="H29" s="144"/>
      <c r="I29" s="145"/>
      <c r="P29" s="51"/>
    </row>
    <row r="30" spans="1:16" ht="17.100000000000001" customHeight="1" x14ac:dyDescent="0.4">
      <c r="A30" s="147"/>
      <c r="B30" s="289" t="s">
        <v>141</v>
      </c>
      <c r="C30" s="289"/>
      <c r="D30" s="289"/>
      <c r="E30" s="148"/>
      <c r="F30" s="289" t="s">
        <v>142</v>
      </c>
      <c r="G30" s="289"/>
      <c r="H30" s="149"/>
      <c r="I30" s="150"/>
      <c r="P30" s="51"/>
    </row>
  </sheetData>
  <sheetProtection formatCells="0" formatColumns="0" formatRows="0" insertColumns="0" insertRows="0" insertHyperlinks="0" deleteColumns="0" deleteRows="0" sort="0" autoFilter="0" pivotTables="0"/>
  <mergeCells count="16">
    <mergeCell ref="B24:D24"/>
    <mergeCell ref="F24:G24"/>
    <mergeCell ref="B30:D30"/>
    <mergeCell ref="F30:G30"/>
    <mergeCell ref="A27:I27"/>
    <mergeCell ref="A2:D2"/>
    <mergeCell ref="C3:D3"/>
    <mergeCell ref="C4:D4"/>
    <mergeCell ref="C5:D5"/>
    <mergeCell ref="C6:D6"/>
    <mergeCell ref="A20:I21"/>
    <mergeCell ref="H3:I3"/>
    <mergeCell ref="H4:I4"/>
    <mergeCell ref="H5:I5"/>
    <mergeCell ref="H6:I6"/>
    <mergeCell ref="H7:I7"/>
  </mergeCells>
  <phoneticPr fontId="33" type="noConversion"/>
  <conditionalFormatting sqref="A2:A9 A18 A31:A1048576">
    <cfRule type="duplicateValues" dxfId="48" priority="646"/>
  </conditionalFormatting>
  <dataValidations xWindow="644" yWindow="629" count="11">
    <dataValidation allowBlank="1" showInputMessage="1" showErrorMessage="1" prompt="Shkruani numrin e Transaksionit duke filluar nga 1 dhe vazhdoni tutje." sqref="A9" xr:uid="{DEF6DA1F-4A96-464A-8E96-B6EE4D778984}"/>
    <dataValidation allowBlank="1" showInputMessage="1" showErrorMessage="1" prompt="Shkruani shumën e depozitit." sqref="I10" xr:uid="{B6289FF0-BDA4-4149-8E8A-FEE482F4C228}"/>
    <dataValidation allowBlank="1" showInputMessage="1" showErrorMessage="1" prompt="Shkruani Datën e faturës apo transaksionit bankar." sqref="B9" xr:uid="{09A9E752-51EC-4DBA-914D-95B7CCF1FAB1}"/>
    <dataValidation allowBlank="1" showInputMessage="1" showErrorMessage="1" prompt="Shkruani datën se kur është paguar fatura sipas pasqyrave bankare." sqref="C9" xr:uid="{78D90B1C-AFB2-4416-995B-E550CFF732FC}"/>
    <dataValidation allowBlank="1" showInputMessage="1" showErrorMessage="1" prompt="Shkruani emrin e Biznesit/Personit që i/është procesuar pagesa._x000a_" sqref="D9" xr:uid="{0E8F75E2-9C3F-405C-BCA2-C4534633D299}"/>
    <dataValidation allowBlank="1" showInputMessage="1" showErrorMessage="1" prompt="Shkruani numrin e faturës apo transaksionit bankar._x000a_" sqref="E9" xr:uid="{271E941B-AA3F-4D49-A03E-0D453B0ACA30}"/>
    <dataValidation allowBlank="1" showInputMessage="1" showErrorMessage="1" prompt="Shkruani përshkrimin e shpenzimit." sqref="F9" xr:uid="{9429BBE0-14C3-4ABD-BE82-5A87553F4EB6}"/>
    <dataValidation allowBlank="1" showInputMessage="1" showErrorMessage="1" prompt="Zgjedhni nga Lista linjën përkatëse buxhetore. Mos shkruani me dorë." sqref="G9" xr:uid="{5CC3DCF9-0BEF-44E6-BBF4-D859C8B12970}"/>
    <dataValidation allowBlank="1" showInputMessage="1" showErrorMessage="1" prompt="Përzgjedhni mënyrën e pagesës._x000a_" sqref="H9" xr:uid="{855A63BC-D521-495C-A3B6-BC334B6F0FF2}"/>
    <dataValidation allowBlank="1" showInputMessage="1" showErrorMessage="1" prompt="Shkruani shumën e paguar." sqref="I9" xr:uid="{11A9C3B1-69CA-45DE-AF87-8C61BBDF4830}"/>
    <dataValidation type="list" allowBlank="1" showInputMessage="1" showErrorMessage="1" sqref="H10:H17" xr:uid="{55977883-1661-4EAE-985A-E6CC783628F1}">
      <formula1>$L$2:$L$4</formula1>
    </dataValidation>
  </dataValidations>
  <printOptions horizontalCentered="1"/>
  <pageMargins left="0.05" right="0.05" top="0.4" bottom="0.6" header="0.3" footer="0.3"/>
  <pageSetup paperSize="9" fitToHeight="0" orientation="landscape" r:id="rId1"/>
  <headerFooter differentFirst="1">
    <oddFooter>Page &amp;P of &amp;N</oddFooter>
  </headerFooter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xWindow="644" yWindow="629" count="1">
        <x14:dataValidation type="list" allowBlank="1" showInputMessage="1" showErrorMessage="1" xr:uid="{AD840682-6BDF-44A7-B28D-E9DA48716D76}">
          <x14:formula1>
            <xm:f>'3a. BudgetvsExpenditures'!$B$9:$B$45</xm:f>
          </x14:formula1>
          <xm:sqref>G10:G17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82C61-6A19-43AB-AEE3-13E17CAC1A88}">
  <sheetPr>
    <tabColor theme="0"/>
  </sheetPr>
  <dimension ref="A1:P191"/>
  <sheetViews>
    <sheetView showGridLines="0" zoomScaleNormal="100" workbookViewId="0">
      <selection activeCell="G10" sqref="G10"/>
    </sheetView>
  </sheetViews>
  <sheetFormatPr defaultColWidth="8.6640625" defaultRowHeight="30" customHeight="1" x14ac:dyDescent="0.4"/>
  <cols>
    <col min="1" max="1" width="9.109375" style="44" customWidth="1"/>
    <col min="2" max="2" width="12.5546875" style="44" customWidth="1"/>
    <col min="3" max="3" width="13.44140625" style="50" customWidth="1"/>
    <col min="4" max="4" width="18.5546875" style="46" customWidth="1"/>
    <col min="5" max="5" width="12.6640625" style="46" customWidth="1"/>
    <col min="6" max="6" width="21.21875" style="46" customWidth="1"/>
    <col min="7" max="7" width="20.109375" style="44" customWidth="1"/>
    <col min="8" max="8" width="11.88671875" style="44" customWidth="1"/>
    <col min="9" max="9" width="13.21875" style="44" customWidth="1"/>
    <col min="10" max="10" width="2.6640625" style="44" customWidth="1"/>
    <col min="11" max="11" width="8.6640625" style="47" customWidth="1"/>
    <col min="12" max="12" width="8.6640625" style="44" customWidth="1"/>
    <col min="13" max="14" width="4.44140625" style="44" customWidth="1"/>
    <col min="15" max="15" width="17.88671875" style="44" customWidth="1"/>
    <col min="16" max="16" width="8.6640625" style="44" bestFit="1" customWidth="1"/>
    <col min="17" max="17" width="8.6640625" style="44" customWidth="1"/>
    <col min="18" max="18" width="13.44140625" style="44" bestFit="1" customWidth="1"/>
    <col min="19" max="16384" width="8.6640625" style="44"/>
  </cols>
  <sheetData>
    <row r="1" spans="1:16" ht="45" customHeight="1" x14ac:dyDescent="0.4"/>
    <row r="2" spans="1:16" ht="30" customHeight="1" x14ac:dyDescent="0.4">
      <c r="A2" s="285" t="s">
        <v>129</v>
      </c>
      <c r="B2" s="285"/>
      <c r="C2" s="285"/>
      <c r="D2" s="285"/>
      <c r="E2" s="45"/>
    </row>
    <row r="3" spans="1:16" ht="20.100000000000001" customHeight="1" x14ac:dyDescent="0.15">
      <c r="A3" s="48"/>
      <c r="B3" s="49" t="s">
        <v>62</v>
      </c>
      <c r="C3" s="286" t="s">
        <v>63</v>
      </c>
      <c r="D3" s="287"/>
      <c r="E3" s="45"/>
      <c r="G3" s="49" t="s">
        <v>64</v>
      </c>
      <c r="H3" s="278">
        <f>SUMIFS(February[Amount:],February[Paid By:],$L$3)</f>
        <v>0</v>
      </c>
      <c r="I3" s="279"/>
      <c r="L3" s="63" t="s">
        <v>65</v>
      </c>
    </row>
    <row r="4" spans="1:16" ht="20.100000000000001" customHeight="1" x14ac:dyDescent="0.15">
      <c r="A4" s="48"/>
      <c r="B4" s="49" t="s">
        <v>135</v>
      </c>
      <c r="C4" s="286"/>
      <c r="D4" s="287"/>
      <c r="E4" s="45"/>
      <c r="G4" s="49" t="s">
        <v>66</v>
      </c>
      <c r="H4" s="280">
        <f>SUMIFS(February[Amount:],February[Paid By:],$L$4)</f>
        <v>0</v>
      </c>
      <c r="I4" s="279"/>
      <c r="L4" s="63" t="s">
        <v>67</v>
      </c>
    </row>
    <row r="5" spans="1:16" ht="20.100000000000001" customHeight="1" x14ac:dyDescent="0.15">
      <c r="A5" s="48"/>
      <c r="B5" s="49" t="s">
        <v>31</v>
      </c>
      <c r="C5" s="286"/>
      <c r="D5" s="287"/>
      <c r="E5" s="45"/>
      <c r="G5" s="49" t="s">
        <v>68</v>
      </c>
      <c r="H5" s="280">
        <f>SUM(H3:I4)</f>
        <v>0</v>
      </c>
      <c r="I5" s="279"/>
    </row>
    <row r="6" spans="1:16" ht="20.100000000000001" customHeight="1" x14ac:dyDescent="0.15">
      <c r="A6" s="48"/>
      <c r="B6" s="49" t="s">
        <v>32</v>
      </c>
      <c r="C6" s="286"/>
      <c r="D6" s="287"/>
      <c r="E6" s="45"/>
      <c r="G6" s="49" t="s">
        <v>69</v>
      </c>
      <c r="H6" s="293"/>
      <c r="I6" s="294"/>
    </row>
    <row r="7" spans="1:16" ht="20.100000000000001" customHeight="1" x14ac:dyDescent="0.15">
      <c r="A7" s="48"/>
      <c r="B7" s="151"/>
      <c r="C7" s="295"/>
      <c r="D7" s="295"/>
      <c r="E7" s="45"/>
      <c r="G7" s="49" t="s">
        <v>70</v>
      </c>
      <c r="H7" s="283">
        <f>'1.Jan'!H7+H6-H5</f>
        <v>0</v>
      </c>
      <c r="I7" s="284"/>
    </row>
    <row r="8" spans="1:16" ht="22.5" customHeight="1" x14ac:dyDescent="0.4"/>
    <row r="9" spans="1:16" ht="31.5" customHeight="1" x14ac:dyDescent="0.4">
      <c r="A9" s="159" t="s">
        <v>71</v>
      </c>
      <c r="B9" s="159" t="s">
        <v>72</v>
      </c>
      <c r="C9" s="160" t="s">
        <v>73</v>
      </c>
      <c r="D9" s="161" t="s">
        <v>74</v>
      </c>
      <c r="E9" s="161" t="s">
        <v>75</v>
      </c>
      <c r="F9" s="161" t="s">
        <v>76</v>
      </c>
      <c r="G9" s="159" t="s">
        <v>77</v>
      </c>
      <c r="H9" s="159" t="s">
        <v>78</v>
      </c>
      <c r="I9" s="162" t="s">
        <v>79</v>
      </c>
    </row>
    <row r="10" spans="1:16" ht="11.25" x14ac:dyDescent="0.4">
      <c r="A10" s="163"/>
      <c r="B10" s="164"/>
      <c r="C10" s="164"/>
      <c r="D10" s="165"/>
      <c r="E10" s="165"/>
      <c r="F10" s="165"/>
      <c r="G10" s="166"/>
      <c r="H10" s="167"/>
      <c r="I10" s="168"/>
      <c r="P10" s="51"/>
    </row>
    <row r="11" spans="1:16" ht="11.25" x14ac:dyDescent="0.4">
      <c r="A11" s="163"/>
      <c r="B11" s="164"/>
      <c r="C11" s="164"/>
      <c r="D11" s="165"/>
      <c r="E11" s="165"/>
      <c r="F11" s="165"/>
      <c r="G11" s="166"/>
      <c r="H11" s="167"/>
      <c r="I11" s="168"/>
      <c r="P11" s="51"/>
    </row>
    <row r="12" spans="1:16" ht="11.25" x14ac:dyDescent="0.4">
      <c r="A12" s="156"/>
      <c r="B12" s="156"/>
      <c r="C12" s="156"/>
      <c r="D12" s="156"/>
      <c r="E12" s="156"/>
      <c r="F12" s="156"/>
      <c r="G12" s="157"/>
      <c r="H12" s="156"/>
      <c r="I12" s="158"/>
      <c r="P12" s="51"/>
    </row>
    <row r="13" spans="1:16" ht="11.25" x14ac:dyDescent="0.4">
      <c r="A13" s="153"/>
      <c r="B13" s="153"/>
      <c r="C13" s="153"/>
      <c r="D13" s="153"/>
      <c r="E13" s="153"/>
      <c r="F13" s="153"/>
      <c r="G13" s="154"/>
      <c r="H13" s="153"/>
      <c r="I13" s="155"/>
      <c r="P13" s="51"/>
    </row>
    <row r="14" spans="1:16" ht="11.25" x14ac:dyDescent="0.4">
      <c r="A14" s="153"/>
      <c r="B14" s="153"/>
      <c r="C14" s="153"/>
      <c r="D14" s="153"/>
      <c r="E14" s="153"/>
      <c r="F14" s="153"/>
      <c r="G14" s="154"/>
      <c r="H14" s="153"/>
      <c r="I14" s="155"/>
      <c r="P14" s="51"/>
    </row>
    <row r="15" spans="1:16" ht="11.25" x14ac:dyDescent="0.4">
      <c r="A15" s="153"/>
      <c r="B15" s="153"/>
      <c r="C15" s="153"/>
      <c r="D15" s="153"/>
      <c r="E15" s="153"/>
      <c r="F15" s="153"/>
      <c r="G15" s="154"/>
      <c r="H15" s="153"/>
      <c r="I15" s="155"/>
      <c r="P15" s="51"/>
    </row>
    <row r="16" spans="1:16" ht="11.25" x14ac:dyDescent="0.4">
      <c r="A16" s="156"/>
      <c r="B16" s="156"/>
      <c r="C16" s="156"/>
      <c r="D16" s="156"/>
      <c r="E16" s="156"/>
      <c r="F16" s="156"/>
      <c r="G16" s="157"/>
      <c r="H16" s="156"/>
      <c r="I16" s="158"/>
      <c r="P16" s="51"/>
    </row>
    <row r="17" spans="1:16" ht="12" thickBot="1" x14ac:dyDescent="0.45">
      <c r="I17" s="152">
        <f>SUBTOTAL(109,February[Amount:])</f>
        <v>0</v>
      </c>
      <c r="P17" s="51"/>
    </row>
    <row r="18" spans="1:16" ht="11.25" x14ac:dyDescent="0.4">
      <c r="A18" s="296"/>
      <c r="B18" s="296"/>
      <c r="C18" s="296"/>
      <c r="D18" s="296"/>
      <c r="E18" s="296"/>
      <c r="F18" s="296"/>
      <c r="G18" s="296"/>
      <c r="P18" s="51"/>
    </row>
    <row r="19" spans="1:16" ht="11.25" x14ac:dyDescent="0.4">
      <c r="A19" s="53"/>
      <c r="P19" s="51"/>
    </row>
    <row r="20" spans="1:16" ht="11.25" x14ac:dyDescent="0.4">
      <c r="A20" s="277" t="s">
        <v>130</v>
      </c>
      <c r="B20" s="277"/>
      <c r="C20" s="277"/>
      <c r="D20" s="277"/>
      <c r="E20" s="277"/>
      <c r="F20" s="277"/>
      <c r="G20" s="277"/>
      <c r="H20" s="277"/>
      <c r="I20" s="277"/>
      <c r="L20" s="133"/>
      <c r="P20" s="51"/>
    </row>
    <row r="21" spans="1:16" ht="17.100000000000001" customHeight="1" x14ac:dyDescent="0.4">
      <c r="A21" s="277"/>
      <c r="B21" s="277"/>
      <c r="C21" s="277"/>
      <c r="D21" s="277"/>
      <c r="E21" s="277"/>
      <c r="F21" s="277"/>
      <c r="G21" s="277"/>
      <c r="H21" s="277"/>
      <c r="I21" s="277"/>
      <c r="L21" s="133"/>
      <c r="P21" s="51"/>
    </row>
    <row r="22" spans="1:16" ht="17.100000000000001" customHeight="1" x14ac:dyDescent="0.4">
      <c r="B22" s="122"/>
      <c r="C22" s="123"/>
      <c r="D22" s="121"/>
      <c r="E22" s="121"/>
      <c r="F22" s="121"/>
      <c r="G22" s="122"/>
      <c r="H22" s="118"/>
      <c r="I22" s="118"/>
      <c r="L22" s="133"/>
      <c r="P22" s="51"/>
    </row>
    <row r="23" spans="1:16" ht="17.100000000000001" customHeight="1" x14ac:dyDescent="0.4">
      <c r="A23" s="175" t="s">
        <v>131</v>
      </c>
      <c r="B23" s="122"/>
      <c r="C23" s="123"/>
      <c r="D23" s="121"/>
      <c r="E23" s="121"/>
      <c r="F23" s="121" t="s">
        <v>132</v>
      </c>
      <c r="G23" s="122"/>
      <c r="H23" s="118"/>
      <c r="I23" s="118"/>
      <c r="L23" s="133"/>
      <c r="P23" s="51"/>
    </row>
    <row r="24" spans="1:16" ht="17.100000000000001" customHeight="1" x14ac:dyDescent="0.4">
      <c r="A24" s="122"/>
      <c r="B24" s="288" t="s">
        <v>80</v>
      </c>
      <c r="C24" s="288"/>
      <c r="D24" s="288"/>
      <c r="E24" s="121"/>
      <c r="F24" s="288" t="s">
        <v>80</v>
      </c>
      <c r="G24" s="288"/>
      <c r="L24" s="133"/>
      <c r="P24" s="51"/>
    </row>
    <row r="25" spans="1:16" ht="11.25" x14ac:dyDescent="0.4">
      <c r="L25" s="133"/>
      <c r="P25" s="51"/>
    </row>
    <row r="26" spans="1:16" ht="11.25" x14ac:dyDescent="0.4">
      <c r="A26" s="135" t="s">
        <v>133</v>
      </c>
      <c r="B26" s="136"/>
      <c r="C26" s="137"/>
      <c r="D26" s="138"/>
      <c r="E26" s="138"/>
      <c r="F26" s="138"/>
      <c r="G26" s="136"/>
      <c r="H26" s="136"/>
      <c r="I26" s="139"/>
      <c r="L26" s="133"/>
      <c r="P26" s="51"/>
    </row>
    <row r="27" spans="1:16" ht="11.25" customHeight="1" x14ac:dyDescent="0.4">
      <c r="A27" s="290" t="s">
        <v>134</v>
      </c>
      <c r="B27" s="291"/>
      <c r="C27" s="291"/>
      <c r="D27" s="291"/>
      <c r="E27" s="291"/>
      <c r="F27" s="291"/>
      <c r="G27" s="291"/>
      <c r="H27" s="291"/>
      <c r="I27" s="292"/>
      <c r="L27" s="133"/>
      <c r="P27" s="51"/>
    </row>
    <row r="28" spans="1:16" ht="17.100000000000001" customHeight="1" x14ac:dyDescent="0.4">
      <c r="A28" s="140"/>
      <c r="B28" s="141"/>
      <c r="C28" s="142"/>
      <c r="D28" s="143"/>
      <c r="E28" s="143"/>
      <c r="F28" s="143"/>
      <c r="G28" s="141"/>
      <c r="H28" s="144"/>
      <c r="I28" s="145"/>
      <c r="L28" s="133"/>
      <c r="P28" s="51"/>
    </row>
    <row r="29" spans="1:16" ht="17.100000000000001" customHeight="1" x14ac:dyDescent="0.4">
      <c r="A29" s="146" t="s">
        <v>131</v>
      </c>
      <c r="B29" s="141"/>
      <c r="C29" s="142"/>
      <c r="D29" s="143"/>
      <c r="E29" s="143"/>
      <c r="F29" s="143" t="s">
        <v>132</v>
      </c>
      <c r="G29" s="141"/>
      <c r="H29" s="144"/>
      <c r="I29" s="145"/>
      <c r="L29" s="133"/>
      <c r="P29" s="51"/>
    </row>
    <row r="30" spans="1:16" ht="17.100000000000001" customHeight="1" x14ac:dyDescent="0.4">
      <c r="A30" s="147"/>
      <c r="B30" s="289" t="s">
        <v>141</v>
      </c>
      <c r="C30" s="289"/>
      <c r="D30" s="289"/>
      <c r="E30" s="148"/>
      <c r="F30" s="289" t="s">
        <v>142</v>
      </c>
      <c r="G30" s="289"/>
      <c r="H30" s="149"/>
      <c r="I30" s="150"/>
      <c r="L30" s="133"/>
      <c r="P30" s="51"/>
    </row>
    <row r="31" spans="1:16" ht="11.25" x14ac:dyDescent="0.4">
      <c r="P31" s="51"/>
    </row>
    <row r="32" spans="1:16" ht="11.25" x14ac:dyDescent="0.4">
      <c r="P32" s="51"/>
    </row>
    <row r="33" spans="16:16" ht="11.25" x14ac:dyDescent="0.4">
      <c r="P33" s="51"/>
    </row>
    <row r="34" spans="16:16" ht="11.25" x14ac:dyDescent="0.4">
      <c r="P34" s="51"/>
    </row>
    <row r="35" spans="16:16" ht="11.25" x14ac:dyDescent="0.4">
      <c r="P35" s="51"/>
    </row>
    <row r="36" spans="16:16" ht="11.25" x14ac:dyDescent="0.4">
      <c r="P36" s="51"/>
    </row>
    <row r="37" spans="16:16" ht="11.25" x14ac:dyDescent="0.4">
      <c r="P37" s="51"/>
    </row>
    <row r="38" spans="16:16" ht="11.25" x14ac:dyDescent="0.4">
      <c r="P38" s="51"/>
    </row>
    <row r="39" spans="16:16" ht="11.25" x14ac:dyDescent="0.4">
      <c r="P39" s="51"/>
    </row>
    <row r="40" spans="16:16" ht="11.25" x14ac:dyDescent="0.4">
      <c r="P40" s="51"/>
    </row>
    <row r="41" spans="16:16" ht="11.25" x14ac:dyDescent="0.4">
      <c r="P41" s="51"/>
    </row>
    <row r="42" spans="16:16" ht="11.25" x14ac:dyDescent="0.4">
      <c r="P42" s="51"/>
    </row>
    <row r="43" spans="16:16" ht="11.25" x14ac:dyDescent="0.4">
      <c r="P43" s="51"/>
    </row>
    <row r="44" spans="16:16" ht="11.25" x14ac:dyDescent="0.4">
      <c r="P44" s="51"/>
    </row>
    <row r="45" spans="16:16" ht="11.25" x14ac:dyDescent="0.4">
      <c r="P45" s="51"/>
    </row>
    <row r="46" spans="16:16" ht="11.25" x14ac:dyDescent="0.4">
      <c r="P46" s="51"/>
    </row>
    <row r="47" spans="16:16" ht="11.25" x14ac:dyDescent="0.4">
      <c r="P47" s="51"/>
    </row>
    <row r="48" spans="16:16" ht="11.25" x14ac:dyDescent="0.4">
      <c r="P48" s="51"/>
    </row>
    <row r="49" spans="15:16" ht="11.25" x14ac:dyDescent="0.4">
      <c r="P49" s="51"/>
    </row>
    <row r="50" spans="15:16" ht="11.25" x14ac:dyDescent="0.4">
      <c r="P50" s="51"/>
    </row>
    <row r="51" spans="15:16" ht="11.25" x14ac:dyDescent="0.4">
      <c r="P51" s="51"/>
    </row>
    <row r="52" spans="15:16" ht="11.25" x14ac:dyDescent="0.4">
      <c r="P52" s="51"/>
    </row>
    <row r="53" spans="15:16" ht="11.25" x14ac:dyDescent="0.4">
      <c r="P53" s="51"/>
    </row>
    <row r="54" spans="15:16" ht="11.25" x14ac:dyDescent="0.4">
      <c r="P54" s="51"/>
    </row>
    <row r="55" spans="15:16" ht="11.25" x14ac:dyDescent="0.4">
      <c r="P55" s="51"/>
    </row>
    <row r="56" spans="15:16" ht="11.25" x14ac:dyDescent="0.4">
      <c r="P56" s="51"/>
    </row>
    <row r="57" spans="15:16" ht="11.25" x14ac:dyDescent="0.4">
      <c r="P57" s="51"/>
    </row>
    <row r="58" spans="15:16" ht="11.25" x14ac:dyDescent="0.4">
      <c r="P58" s="51"/>
    </row>
    <row r="59" spans="15:16" ht="11.25" x14ac:dyDescent="0.4">
      <c r="P59" s="51"/>
    </row>
    <row r="60" spans="15:16" ht="11.25" x14ac:dyDescent="0.4">
      <c r="P60" s="51"/>
    </row>
    <row r="61" spans="15:16" ht="11.25" x14ac:dyDescent="0.4">
      <c r="P61" s="51"/>
    </row>
    <row r="62" spans="15:16" ht="11.25" x14ac:dyDescent="0.4">
      <c r="P62" s="51"/>
    </row>
    <row r="63" spans="15:16" ht="11.25" x14ac:dyDescent="0.4">
      <c r="P63" s="51"/>
    </row>
    <row r="64" spans="15:16" ht="33.6" customHeight="1" x14ac:dyDescent="0.4">
      <c r="O64" s="56"/>
      <c r="P64" s="51"/>
    </row>
    <row r="65" spans="15:16" ht="33.6" customHeight="1" x14ac:dyDescent="0.4">
      <c r="O65" s="56"/>
      <c r="P65" s="51"/>
    </row>
    <row r="66" spans="15:16" ht="33.6" customHeight="1" x14ac:dyDescent="0.4">
      <c r="O66" s="56"/>
      <c r="P66" s="51"/>
    </row>
    <row r="67" spans="15:16" ht="33.6" customHeight="1" x14ac:dyDescent="0.4">
      <c r="O67" s="56"/>
      <c r="P67" s="51"/>
    </row>
    <row r="68" spans="15:16" ht="33.6" customHeight="1" x14ac:dyDescent="0.4">
      <c r="O68" s="56"/>
      <c r="P68" s="51"/>
    </row>
    <row r="69" spans="15:16" ht="33.6" customHeight="1" x14ac:dyDescent="0.4">
      <c r="O69" s="56"/>
      <c r="P69" s="51"/>
    </row>
    <row r="70" spans="15:16" ht="33.6" customHeight="1" x14ac:dyDescent="0.4">
      <c r="O70" s="56"/>
      <c r="P70" s="51"/>
    </row>
    <row r="71" spans="15:16" ht="33.6" customHeight="1" x14ac:dyDescent="0.4">
      <c r="O71" s="56"/>
      <c r="P71" s="51"/>
    </row>
    <row r="72" spans="15:16" ht="33.6" customHeight="1" x14ac:dyDescent="0.4">
      <c r="O72" s="56"/>
      <c r="P72" s="51"/>
    </row>
    <row r="73" spans="15:16" ht="33.6" customHeight="1" x14ac:dyDescent="0.4">
      <c r="O73" s="56"/>
      <c r="P73" s="51"/>
    </row>
    <row r="74" spans="15:16" ht="33.6" customHeight="1" x14ac:dyDescent="0.4">
      <c r="O74" s="56"/>
      <c r="P74" s="51"/>
    </row>
    <row r="75" spans="15:16" ht="33.6" customHeight="1" x14ac:dyDescent="0.4">
      <c r="O75" s="56"/>
      <c r="P75" s="51"/>
    </row>
    <row r="76" spans="15:16" ht="33.6" customHeight="1" x14ac:dyDescent="0.4">
      <c r="O76" s="56"/>
      <c r="P76" s="51"/>
    </row>
    <row r="77" spans="15:16" ht="33.6" customHeight="1" x14ac:dyDescent="0.4">
      <c r="O77" s="56"/>
      <c r="P77" s="51"/>
    </row>
    <row r="78" spans="15:16" ht="33.6" customHeight="1" x14ac:dyDescent="0.4">
      <c r="O78" s="56"/>
      <c r="P78" s="51"/>
    </row>
    <row r="79" spans="15:16" ht="33.6" customHeight="1" x14ac:dyDescent="0.4">
      <c r="O79" s="56"/>
      <c r="P79" s="51"/>
    </row>
    <row r="80" spans="15:16" ht="33.6" customHeight="1" x14ac:dyDescent="0.4">
      <c r="O80" s="56"/>
      <c r="P80" s="51"/>
    </row>
    <row r="81" spans="15:16" ht="33.6" customHeight="1" x14ac:dyDescent="0.4">
      <c r="O81" s="56"/>
      <c r="P81" s="51"/>
    </row>
    <row r="82" spans="15:16" ht="33.6" customHeight="1" x14ac:dyDescent="0.4">
      <c r="O82" s="56"/>
      <c r="P82" s="51"/>
    </row>
    <row r="83" spans="15:16" ht="33.6" customHeight="1" x14ac:dyDescent="0.4">
      <c r="O83" s="56"/>
      <c r="P83" s="51"/>
    </row>
    <row r="84" spans="15:16" ht="33.6" customHeight="1" x14ac:dyDescent="0.4">
      <c r="O84" s="56"/>
      <c r="P84" s="51"/>
    </row>
    <row r="85" spans="15:16" ht="33.6" customHeight="1" x14ac:dyDescent="0.4">
      <c r="O85" s="56"/>
      <c r="P85" s="51"/>
    </row>
    <row r="86" spans="15:16" ht="33.6" customHeight="1" x14ac:dyDescent="0.4">
      <c r="O86" s="56"/>
      <c r="P86" s="51"/>
    </row>
    <row r="87" spans="15:16" ht="33.6" customHeight="1" x14ac:dyDescent="0.4">
      <c r="O87" s="56"/>
      <c r="P87" s="51"/>
    </row>
    <row r="88" spans="15:16" ht="33.6" customHeight="1" x14ac:dyDescent="0.4">
      <c r="O88" s="56"/>
      <c r="P88" s="51"/>
    </row>
    <row r="89" spans="15:16" ht="33.6" customHeight="1" x14ac:dyDescent="0.4">
      <c r="O89" s="56"/>
      <c r="P89" s="51"/>
    </row>
    <row r="90" spans="15:16" ht="33.6" customHeight="1" x14ac:dyDescent="0.4">
      <c r="O90" s="56"/>
      <c r="P90" s="51"/>
    </row>
    <row r="91" spans="15:16" ht="33.6" customHeight="1" x14ac:dyDescent="0.4">
      <c r="O91" s="56"/>
      <c r="P91" s="51"/>
    </row>
    <row r="92" spans="15:16" ht="33.6" customHeight="1" x14ac:dyDescent="0.4">
      <c r="O92" s="56"/>
      <c r="P92" s="51"/>
    </row>
    <row r="93" spans="15:16" ht="33.6" customHeight="1" x14ac:dyDescent="0.4">
      <c r="O93" s="56"/>
      <c r="P93" s="51"/>
    </row>
    <row r="94" spans="15:16" ht="33.6" customHeight="1" x14ac:dyDescent="0.4">
      <c r="O94" s="56"/>
      <c r="P94" s="51"/>
    </row>
    <row r="95" spans="15:16" ht="33.6" customHeight="1" x14ac:dyDescent="0.4">
      <c r="O95" s="56"/>
      <c r="P95" s="51"/>
    </row>
    <row r="96" spans="15:16" ht="33.6" customHeight="1" x14ac:dyDescent="0.4">
      <c r="O96" s="56"/>
      <c r="P96" s="51"/>
    </row>
    <row r="97" spans="15:16" ht="33.6" customHeight="1" x14ac:dyDescent="0.4">
      <c r="O97" s="56"/>
      <c r="P97" s="51"/>
    </row>
    <row r="98" spans="15:16" ht="33.6" customHeight="1" x14ac:dyDescent="0.4">
      <c r="O98" s="56"/>
      <c r="P98" s="51"/>
    </row>
    <row r="99" spans="15:16" ht="33.6" customHeight="1" x14ac:dyDescent="0.4">
      <c r="O99" s="56"/>
      <c r="P99" s="51"/>
    </row>
    <row r="100" spans="15:16" ht="33.6" customHeight="1" x14ac:dyDescent="0.4">
      <c r="O100" s="56"/>
      <c r="P100" s="51"/>
    </row>
    <row r="101" spans="15:16" ht="33.6" customHeight="1" x14ac:dyDescent="0.4">
      <c r="O101" s="56"/>
      <c r="P101" s="51"/>
    </row>
    <row r="102" spans="15:16" ht="33.6" customHeight="1" x14ac:dyDescent="0.4">
      <c r="O102" s="56"/>
      <c r="P102" s="51"/>
    </row>
    <row r="103" spans="15:16" ht="33.6" customHeight="1" x14ac:dyDescent="0.4">
      <c r="O103" s="56"/>
      <c r="P103" s="51"/>
    </row>
    <row r="104" spans="15:16" ht="33.6" customHeight="1" x14ac:dyDescent="0.4">
      <c r="O104" s="56"/>
      <c r="P104" s="51"/>
    </row>
    <row r="105" spans="15:16" ht="33.6" customHeight="1" x14ac:dyDescent="0.4">
      <c r="O105" s="56"/>
      <c r="P105" s="51"/>
    </row>
    <row r="106" spans="15:16" ht="33.6" customHeight="1" x14ac:dyDescent="0.4">
      <c r="O106" s="56"/>
      <c r="P106" s="51"/>
    </row>
    <row r="107" spans="15:16" ht="33.6" customHeight="1" x14ac:dyDescent="0.4">
      <c r="O107" s="56"/>
      <c r="P107" s="51"/>
    </row>
    <row r="108" spans="15:16" ht="33.6" customHeight="1" x14ac:dyDescent="0.4">
      <c r="O108" s="56"/>
      <c r="P108" s="51"/>
    </row>
    <row r="109" spans="15:16" ht="33.6" customHeight="1" x14ac:dyDescent="0.4">
      <c r="O109" s="56"/>
      <c r="P109" s="51"/>
    </row>
    <row r="110" spans="15:16" ht="33.6" customHeight="1" x14ac:dyDescent="0.4">
      <c r="O110" s="56"/>
      <c r="P110" s="51"/>
    </row>
    <row r="111" spans="15:16" ht="33.6" customHeight="1" x14ac:dyDescent="0.4">
      <c r="O111" s="56"/>
      <c r="P111" s="51"/>
    </row>
    <row r="112" spans="15:16" ht="33.6" customHeight="1" x14ac:dyDescent="0.4">
      <c r="O112" s="56"/>
      <c r="P112" s="51"/>
    </row>
    <row r="113" spans="15:16" ht="33.6" customHeight="1" x14ac:dyDescent="0.4">
      <c r="O113" s="56"/>
      <c r="P113" s="51"/>
    </row>
    <row r="114" spans="15:16" ht="33.6" customHeight="1" x14ac:dyDescent="0.4">
      <c r="O114" s="56"/>
      <c r="P114" s="51"/>
    </row>
    <row r="115" spans="15:16" ht="33.6" customHeight="1" x14ac:dyDescent="0.4">
      <c r="O115" s="56"/>
      <c r="P115" s="51"/>
    </row>
    <row r="116" spans="15:16" ht="33.6" customHeight="1" x14ac:dyDescent="0.4">
      <c r="O116" s="56"/>
      <c r="P116" s="51"/>
    </row>
    <row r="117" spans="15:16" ht="33.6" customHeight="1" x14ac:dyDescent="0.4">
      <c r="O117" s="56"/>
      <c r="P117" s="51"/>
    </row>
    <row r="118" spans="15:16" ht="33.6" customHeight="1" x14ac:dyDescent="0.4">
      <c r="O118" s="56"/>
      <c r="P118" s="51"/>
    </row>
    <row r="119" spans="15:16" ht="33.6" customHeight="1" x14ac:dyDescent="0.4">
      <c r="O119" s="56"/>
      <c r="P119" s="51"/>
    </row>
    <row r="120" spans="15:16" ht="33.6" customHeight="1" x14ac:dyDescent="0.4">
      <c r="O120" s="56"/>
      <c r="P120" s="51"/>
    </row>
    <row r="121" spans="15:16" ht="33.6" customHeight="1" x14ac:dyDescent="0.4">
      <c r="O121" s="56"/>
      <c r="P121" s="51"/>
    </row>
    <row r="122" spans="15:16" ht="33.6" customHeight="1" x14ac:dyDescent="0.4">
      <c r="O122" s="56"/>
      <c r="P122" s="51"/>
    </row>
    <row r="123" spans="15:16" ht="33.6" customHeight="1" x14ac:dyDescent="0.4">
      <c r="O123" s="56"/>
      <c r="P123" s="51"/>
    </row>
    <row r="124" spans="15:16" ht="33.6" customHeight="1" x14ac:dyDescent="0.4">
      <c r="O124" s="56"/>
      <c r="P124" s="51"/>
    </row>
    <row r="125" spans="15:16" ht="33.6" customHeight="1" x14ac:dyDescent="0.4">
      <c r="O125" s="56"/>
      <c r="P125" s="51"/>
    </row>
    <row r="126" spans="15:16" ht="33.6" customHeight="1" x14ac:dyDescent="0.4">
      <c r="O126" s="56"/>
      <c r="P126" s="51"/>
    </row>
    <row r="127" spans="15:16" ht="33.6" customHeight="1" x14ac:dyDescent="0.4">
      <c r="O127" s="56"/>
      <c r="P127" s="51"/>
    </row>
    <row r="128" spans="15:16" ht="33.6" customHeight="1" x14ac:dyDescent="0.4">
      <c r="O128" s="56"/>
      <c r="P128" s="51"/>
    </row>
    <row r="129" spans="15:16" ht="33.6" customHeight="1" x14ac:dyDescent="0.4">
      <c r="O129" s="56"/>
      <c r="P129" s="51"/>
    </row>
    <row r="130" spans="15:16" ht="33.6" customHeight="1" x14ac:dyDescent="0.4">
      <c r="O130" s="56"/>
      <c r="P130" s="51"/>
    </row>
    <row r="131" spans="15:16" ht="33.6" customHeight="1" x14ac:dyDescent="0.4">
      <c r="O131" s="56"/>
      <c r="P131" s="51"/>
    </row>
    <row r="132" spans="15:16" ht="33.6" customHeight="1" x14ac:dyDescent="0.4">
      <c r="O132" s="56"/>
      <c r="P132" s="51"/>
    </row>
    <row r="133" spans="15:16" ht="33.6" customHeight="1" x14ac:dyDescent="0.4">
      <c r="O133" s="56"/>
      <c r="P133" s="51"/>
    </row>
    <row r="134" spans="15:16" ht="33.6" customHeight="1" x14ac:dyDescent="0.4">
      <c r="O134" s="56"/>
      <c r="P134" s="51"/>
    </row>
    <row r="135" spans="15:16" ht="33.6" customHeight="1" x14ac:dyDescent="0.4">
      <c r="O135" s="56"/>
      <c r="P135" s="51"/>
    </row>
    <row r="136" spans="15:16" ht="33.6" customHeight="1" x14ac:dyDescent="0.4">
      <c r="O136" s="56"/>
      <c r="P136" s="51"/>
    </row>
    <row r="137" spans="15:16" ht="33.6" customHeight="1" x14ac:dyDescent="0.4">
      <c r="O137" s="56"/>
      <c r="P137" s="51"/>
    </row>
    <row r="138" spans="15:16" ht="33.6" customHeight="1" x14ac:dyDescent="0.4">
      <c r="O138" s="56"/>
      <c r="P138" s="51"/>
    </row>
    <row r="139" spans="15:16" ht="33.6" customHeight="1" x14ac:dyDescent="0.4">
      <c r="O139" s="56"/>
      <c r="P139" s="51"/>
    </row>
    <row r="140" spans="15:16" ht="33.6" customHeight="1" x14ac:dyDescent="0.4">
      <c r="O140" s="56"/>
      <c r="P140" s="51"/>
    </row>
    <row r="141" spans="15:16" ht="33.6" customHeight="1" x14ac:dyDescent="0.4">
      <c r="O141" s="56"/>
      <c r="P141" s="51"/>
    </row>
    <row r="142" spans="15:16" ht="33.6" customHeight="1" x14ac:dyDescent="0.4">
      <c r="O142" s="56"/>
      <c r="P142" s="51"/>
    </row>
    <row r="143" spans="15:16" ht="33.6" customHeight="1" x14ac:dyDescent="0.4">
      <c r="O143" s="56"/>
      <c r="P143" s="51"/>
    </row>
    <row r="144" spans="15:16" ht="33.6" customHeight="1" x14ac:dyDescent="0.4">
      <c r="O144" s="56"/>
      <c r="P144" s="51"/>
    </row>
    <row r="145" spans="15:15" ht="33.6" customHeight="1" x14ac:dyDescent="0.4">
      <c r="O145" s="56"/>
    </row>
    <row r="146" spans="15:15" ht="33.6" customHeight="1" x14ac:dyDescent="0.4">
      <c r="O146" s="56"/>
    </row>
    <row r="147" spans="15:15" ht="33.6" customHeight="1" x14ac:dyDescent="0.4">
      <c r="O147" s="56"/>
    </row>
    <row r="148" spans="15:15" ht="33.6" customHeight="1" x14ac:dyDescent="0.4">
      <c r="O148" s="56"/>
    </row>
    <row r="149" spans="15:15" ht="33.6" customHeight="1" x14ac:dyDescent="0.4">
      <c r="O149" s="56"/>
    </row>
    <row r="150" spans="15:15" ht="33.6" customHeight="1" x14ac:dyDescent="0.4">
      <c r="O150" s="56"/>
    </row>
    <row r="151" spans="15:15" ht="33.6" customHeight="1" x14ac:dyDescent="0.4">
      <c r="O151" s="56"/>
    </row>
    <row r="152" spans="15:15" ht="30" customHeight="1" x14ac:dyDescent="0.4">
      <c r="O152" s="56"/>
    </row>
    <row r="153" spans="15:15" ht="30" customHeight="1" x14ac:dyDescent="0.4">
      <c r="O153" s="56"/>
    </row>
    <row r="154" spans="15:15" ht="30" customHeight="1" x14ac:dyDescent="0.4">
      <c r="O154" s="56"/>
    </row>
    <row r="155" spans="15:15" ht="30" customHeight="1" x14ac:dyDescent="0.4">
      <c r="O155" s="56"/>
    </row>
    <row r="156" spans="15:15" ht="30" customHeight="1" x14ac:dyDescent="0.4">
      <c r="O156" s="56"/>
    </row>
    <row r="157" spans="15:15" ht="30" customHeight="1" x14ac:dyDescent="0.4">
      <c r="O157" s="56"/>
    </row>
    <row r="158" spans="15:15" ht="30" customHeight="1" x14ac:dyDescent="0.4">
      <c r="O158" s="56"/>
    </row>
    <row r="159" spans="15:15" ht="30" customHeight="1" x14ac:dyDescent="0.4">
      <c r="O159" s="56"/>
    </row>
    <row r="160" spans="15:15" ht="30" customHeight="1" x14ac:dyDescent="0.4">
      <c r="O160" s="56"/>
    </row>
    <row r="161" spans="15:15" ht="30" customHeight="1" x14ac:dyDescent="0.4">
      <c r="O161" s="56"/>
    </row>
    <row r="162" spans="15:15" ht="30" customHeight="1" x14ac:dyDescent="0.4">
      <c r="O162" s="56"/>
    </row>
    <row r="163" spans="15:15" ht="30" customHeight="1" x14ac:dyDescent="0.4">
      <c r="O163" s="56"/>
    </row>
    <row r="164" spans="15:15" ht="30" customHeight="1" x14ac:dyDescent="0.4">
      <c r="O164" s="56"/>
    </row>
    <row r="165" spans="15:15" ht="30" customHeight="1" x14ac:dyDescent="0.4">
      <c r="O165" s="56"/>
    </row>
    <row r="166" spans="15:15" ht="30" customHeight="1" x14ac:dyDescent="0.4">
      <c r="O166" s="56"/>
    </row>
    <row r="167" spans="15:15" ht="30" customHeight="1" x14ac:dyDescent="0.4">
      <c r="O167" s="56"/>
    </row>
    <row r="168" spans="15:15" ht="30" customHeight="1" x14ac:dyDescent="0.4">
      <c r="O168" s="56"/>
    </row>
    <row r="169" spans="15:15" ht="30" customHeight="1" x14ac:dyDescent="0.4">
      <c r="O169" s="56"/>
    </row>
    <row r="170" spans="15:15" ht="30" customHeight="1" x14ac:dyDescent="0.4">
      <c r="O170" s="56"/>
    </row>
    <row r="171" spans="15:15" ht="30" customHeight="1" x14ac:dyDescent="0.4">
      <c r="O171" s="56"/>
    </row>
    <row r="172" spans="15:15" ht="30" customHeight="1" x14ac:dyDescent="0.4">
      <c r="O172" s="56"/>
    </row>
    <row r="173" spans="15:15" ht="30" customHeight="1" x14ac:dyDescent="0.4">
      <c r="O173" s="56"/>
    </row>
    <row r="174" spans="15:15" ht="30" customHeight="1" x14ac:dyDescent="0.4">
      <c r="O174" s="56"/>
    </row>
    <row r="175" spans="15:15" ht="30" customHeight="1" x14ac:dyDescent="0.4">
      <c r="O175" s="56"/>
    </row>
    <row r="176" spans="15:15" ht="30" customHeight="1" x14ac:dyDescent="0.4">
      <c r="O176" s="56"/>
    </row>
    <row r="177" spans="15:15" ht="30" customHeight="1" x14ac:dyDescent="0.4">
      <c r="O177" s="56"/>
    </row>
    <row r="178" spans="15:15" ht="30" customHeight="1" x14ac:dyDescent="0.4">
      <c r="O178" s="56"/>
    </row>
    <row r="179" spans="15:15" ht="30" customHeight="1" x14ac:dyDescent="0.4">
      <c r="O179" s="56"/>
    </row>
    <row r="180" spans="15:15" ht="30" customHeight="1" x14ac:dyDescent="0.4">
      <c r="O180" s="56"/>
    </row>
    <row r="181" spans="15:15" ht="30" customHeight="1" x14ac:dyDescent="0.4">
      <c r="O181" s="56"/>
    </row>
    <row r="182" spans="15:15" ht="30" customHeight="1" x14ac:dyDescent="0.4">
      <c r="O182" s="56"/>
    </row>
    <row r="183" spans="15:15" ht="30" customHeight="1" x14ac:dyDescent="0.4">
      <c r="O183" s="56"/>
    </row>
    <row r="184" spans="15:15" ht="30" customHeight="1" x14ac:dyDescent="0.4">
      <c r="O184" s="56"/>
    </row>
    <row r="185" spans="15:15" ht="30" customHeight="1" x14ac:dyDescent="0.4">
      <c r="O185" s="56"/>
    </row>
    <row r="186" spans="15:15" ht="30" customHeight="1" x14ac:dyDescent="0.4">
      <c r="O186" s="56"/>
    </row>
    <row r="187" spans="15:15" ht="30" customHeight="1" x14ac:dyDescent="0.4">
      <c r="O187" s="56"/>
    </row>
    <row r="188" spans="15:15" ht="30" customHeight="1" x14ac:dyDescent="0.4">
      <c r="O188" s="56"/>
    </row>
    <row r="189" spans="15:15" ht="30" customHeight="1" x14ac:dyDescent="0.4">
      <c r="O189" s="56"/>
    </row>
    <row r="190" spans="15:15" ht="30" customHeight="1" x14ac:dyDescent="0.4">
      <c r="O190" s="56"/>
    </row>
    <row r="191" spans="15:15" ht="60.75" customHeight="1" x14ac:dyDescent="0.4">
      <c r="O191" s="56"/>
    </row>
  </sheetData>
  <mergeCells count="18">
    <mergeCell ref="A20:I21"/>
    <mergeCell ref="B24:D24"/>
    <mergeCell ref="F24:G24"/>
    <mergeCell ref="A27:I27"/>
    <mergeCell ref="B30:D30"/>
    <mergeCell ref="F30:G30"/>
    <mergeCell ref="C6:D6"/>
    <mergeCell ref="H6:I6"/>
    <mergeCell ref="C7:D7"/>
    <mergeCell ref="H7:I7"/>
    <mergeCell ref="A18:G18"/>
    <mergeCell ref="C5:D5"/>
    <mergeCell ref="H5:I5"/>
    <mergeCell ref="A2:D2"/>
    <mergeCell ref="C3:D3"/>
    <mergeCell ref="H3:I3"/>
    <mergeCell ref="C4:D4"/>
    <mergeCell ref="H4:I4"/>
  </mergeCells>
  <conditionalFormatting sqref="A2">
    <cfRule type="duplicateValues" dxfId="47" priority="1"/>
  </conditionalFormatting>
  <conditionalFormatting sqref="A3:A8 A17:A19 A31:A1048576">
    <cfRule type="duplicateValues" dxfId="46" priority="6"/>
  </conditionalFormatting>
  <conditionalFormatting sqref="A9">
    <cfRule type="duplicateValues" dxfId="45" priority="4"/>
  </conditionalFormatting>
  <conditionalFormatting sqref="A20 A25:A27">
    <cfRule type="duplicateValues" dxfId="44" priority="2"/>
  </conditionalFormatting>
  <dataValidations count="11">
    <dataValidation allowBlank="1" showInputMessage="1" showErrorMessage="1" prompt="Shkruani numrin e Transaksionit duke filluar nga 1 dhe vazhdoni tutje." sqref="A9" xr:uid="{78973D5D-DF4D-436C-81AE-3813BB940D4E}"/>
    <dataValidation allowBlank="1" showInputMessage="1" showErrorMessage="1" prompt="Shkruani shumën e paguar." sqref="I9" xr:uid="{6BCC9B1A-37D4-44E5-B1EA-162F813C6CE8}"/>
    <dataValidation allowBlank="1" showInputMessage="1" showErrorMessage="1" prompt="Përzgjedhni mënyrën e pagesës._x000a_" sqref="H9" xr:uid="{DCB8BC23-E243-46DD-908C-9FE282AE7A83}"/>
    <dataValidation allowBlank="1" showInputMessage="1" showErrorMessage="1" prompt="Zgjedhni nga Lista linjën përkatëse buxhetore. Mos shkruani me dorë." sqref="G9" xr:uid="{31C19611-684A-4F4A-BDA6-6CDA7321A336}"/>
    <dataValidation allowBlank="1" showInputMessage="1" showErrorMessage="1" prompt="Shkruani përshkrimin e shpenzimit." sqref="F9" xr:uid="{BCC8E0E8-EBB9-440E-8E3D-3BC240E6782A}"/>
    <dataValidation allowBlank="1" showInputMessage="1" showErrorMessage="1" prompt="Shkruani numrin e faturës apo transaksionit bankar._x000a_" sqref="E9" xr:uid="{FEF0C2CA-FBAA-4208-AD13-BF193188A4C5}"/>
    <dataValidation allowBlank="1" showInputMessage="1" showErrorMessage="1" prompt="Shkruani emrin e Biznesit/Personit që i/është procesuar pagesa._x000a_" sqref="D9" xr:uid="{B8930435-8BD8-4647-9597-AC69AD77C906}"/>
    <dataValidation allowBlank="1" showInputMessage="1" showErrorMessage="1" prompt="Shkruani datën se kur është paguar fatura sipas pasqyrave bankare." sqref="C9" xr:uid="{C5E0CE85-9E92-4863-82FB-334D70E670B0}"/>
    <dataValidation allowBlank="1" showInputMessage="1" showErrorMessage="1" prompt="Shkruani Datën e faturës apo transaksionit bankar." sqref="B9" xr:uid="{633DA797-836C-4F05-9310-F32AF7660F59}"/>
    <dataValidation type="list" allowBlank="1" showInputMessage="1" showErrorMessage="1" sqref="H10:H11" xr:uid="{0BF65957-78C1-4209-B798-1FFA69536867}">
      <formula1>$L$2:$L$4</formula1>
    </dataValidation>
    <dataValidation allowBlank="1" showInputMessage="1" showErrorMessage="1" prompt="Shkruani shumën e depozitit." sqref="I10" xr:uid="{EBCA17CD-090D-4A18-84EB-C02584BF292F}"/>
  </dataValidations>
  <printOptions horizontalCentered="1"/>
  <pageMargins left="0.05" right="0.05" top="0.75" bottom="0.75" header="0.3" footer="0.3"/>
  <pageSetup paperSize="9" scale="94" fitToHeight="0" orientation="landscape" r:id="rId1"/>
  <headerFooter differentFirst="1">
    <oddFooter>Page &amp;P of &amp;N</oddFooter>
  </headerFooter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05E3370-798A-473D-AD15-07C888B65E87}">
          <x14:formula1>
            <xm:f>'3a. BudgetvsExpenditures'!$B$9:$B$45</xm:f>
          </x14:formula1>
          <xm:sqref>G10:G16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D1D50E-643A-4B03-869B-2E3C9EF53A5A}">
  <sheetPr>
    <tabColor theme="0"/>
  </sheetPr>
  <dimension ref="A1:P187"/>
  <sheetViews>
    <sheetView showGridLines="0" zoomScaleNormal="100" workbookViewId="0">
      <selection activeCell="C4" sqref="C4:D6"/>
    </sheetView>
  </sheetViews>
  <sheetFormatPr defaultColWidth="8.6640625" defaultRowHeight="30" customHeight="1" x14ac:dyDescent="0.4"/>
  <cols>
    <col min="1" max="1" width="9.109375" style="44" customWidth="1"/>
    <col min="2" max="2" width="12.5546875" style="44" customWidth="1"/>
    <col min="3" max="3" width="13.44140625" style="50" customWidth="1"/>
    <col min="4" max="4" width="18.5546875" style="46" customWidth="1"/>
    <col min="5" max="5" width="12.6640625" style="46" customWidth="1"/>
    <col min="6" max="6" width="21.21875" style="46" customWidth="1"/>
    <col min="7" max="7" width="20.109375" style="44" customWidth="1"/>
    <col min="8" max="8" width="11.88671875" style="44" customWidth="1"/>
    <col min="9" max="9" width="13.21875" style="44" customWidth="1"/>
    <col min="10" max="10" width="2.6640625" style="44" customWidth="1"/>
    <col min="11" max="11" width="8.6640625" style="47" customWidth="1"/>
    <col min="12" max="12" width="8.6640625" style="44" customWidth="1"/>
    <col min="13" max="14" width="4.44140625" style="44" customWidth="1"/>
    <col min="15" max="15" width="17.88671875" style="44" customWidth="1"/>
    <col min="16" max="16" width="8.6640625" style="44" bestFit="1" customWidth="1"/>
    <col min="17" max="17" width="8.6640625" style="44" customWidth="1"/>
    <col min="18" max="18" width="13.44140625" style="44" bestFit="1" customWidth="1"/>
    <col min="19" max="16384" width="8.6640625" style="44"/>
  </cols>
  <sheetData>
    <row r="1" spans="1:16" ht="45" customHeight="1" x14ac:dyDescent="0.4"/>
    <row r="2" spans="1:16" ht="30" customHeight="1" x14ac:dyDescent="0.4">
      <c r="A2" s="285" t="s">
        <v>129</v>
      </c>
      <c r="B2" s="285"/>
      <c r="C2" s="285"/>
      <c r="D2" s="285"/>
      <c r="E2" s="45"/>
    </row>
    <row r="3" spans="1:16" ht="20.100000000000001" customHeight="1" x14ac:dyDescent="0.15">
      <c r="A3" s="48"/>
      <c r="B3" s="49" t="s">
        <v>62</v>
      </c>
      <c r="C3" s="286" t="s">
        <v>63</v>
      </c>
      <c r="D3" s="287"/>
      <c r="E3" s="45"/>
      <c r="G3" s="49" t="s">
        <v>64</v>
      </c>
      <c r="H3" s="278">
        <f>SUMIFS(March[Amount:],March[Paid By:],$L$3)</f>
        <v>0</v>
      </c>
      <c r="I3" s="279"/>
      <c r="L3" s="63" t="s">
        <v>65</v>
      </c>
    </row>
    <row r="4" spans="1:16" ht="20.100000000000001" customHeight="1" x14ac:dyDescent="0.15">
      <c r="A4" s="48"/>
      <c r="B4" s="49" t="s">
        <v>135</v>
      </c>
      <c r="C4" s="286"/>
      <c r="D4" s="287"/>
      <c r="E4" s="45"/>
      <c r="G4" s="49" t="s">
        <v>66</v>
      </c>
      <c r="H4" s="280">
        <f>SUMIFS(March[Amount:],March[Paid By:],$L$4)</f>
        <v>0</v>
      </c>
      <c r="I4" s="279"/>
      <c r="L4" s="63" t="s">
        <v>67</v>
      </c>
    </row>
    <row r="5" spans="1:16" ht="20.100000000000001" customHeight="1" x14ac:dyDescent="0.15">
      <c r="A5" s="48"/>
      <c r="B5" s="49" t="s">
        <v>31</v>
      </c>
      <c r="C5" s="286"/>
      <c r="D5" s="287"/>
      <c r="E5" s="45"/>
      <c r="G5" s="49" t="s">
        <v>68</v>
      </c>
      <c r="H5" s="280">
        <f>SUM(H3:I4)</f>
        <v>0</v>
      </c>
      <c r="I5" s="279"/>
    </row>
    <row r="6" spans="1:16" ht="20.100000000000001" customHeight="1" x14ac:dyDescent="0.15">
      <c r="A6" s="48"/>
      <c r="B6" s="49" t="s">
        <v>32</v>
      </c>
      <c r="C6" s="286"/>
      <c r="D6" s="287"/>
      <c r="E6" s="45"/>
      <c r="G6" s="49" t="s">
        <v>69</v>
      </c>
      <c r="H6" s="293"/>
      <c r="I6" s="294"/>
    </row>
    <row r="7" spans="1:16" ht="20.100000000000001" customHeight="1" x14ac:dyDescent="0.15">
      <c r="A7" s="48"/>
      <c r="B7" s="151"/>
      <c r="C7" s="295"/>
      <c r="D7" s="295"/>
      <c r="E7" s="45"/>
      <c r="G7" s="49" t="s">
        <v>70</v>
      </c>
      <c r="H7" s="283">
        <f>'2.Feb'!H7+H6-H5</f>
        <v>0</v>
      </c>
      <c r="I7" s="284"/>
    </row>
    <row r="8" spans="1:16" ht="22.5" customHeight="1" x14ac:dyDescent="0.4"/>
    <row r="9" spans="1:16" ht="31.5" customHeight="1" x14ac:dyDescent="0.4">
      <c r="A9" s="159" t="s">
        <v>71</v>
      </c>
      <c r="B9" s="159" t="s">
        <v>72</v>
      </c>
      <c r="C9" s="160" t="s">
        <v>73</v>
      </c>
      <c r="D9" s="161" t="s">
        <v>74</v>
      </c>
      <c r="E9" s="161" t="s">
        <v>75</v>
      </c>
      <c r="F9" s="161" t="s">
        <v>76</v>
      </c>
      <c r="G9" s="159" t="s">
        <v>77</v>
      </c>
      <c r="H9" s="159" t="s">
        <v>78</v>
      </c>
      <c r="I9" s="162" t="s">
        <v>79</v>
      </c>
    </row>
    <row r="10" spans="1:16" ht="11.25" x14ac:dyDescent="0.4">
      <c r="A10" s="163"/>
      <c r="B10" s="164"/>
      <c r="C10" s="164"/>
      <c r="D10" s="165"/>
      <c r="E10" s="165"/>
      <c r="F10" s="165"/>
      <c r="G10" s="166"/>
      <c r="H10" s="167"/>
      <c r="I10" s="168"/>
      <c r="P10" s="51"/>
    </row>
    <row r="11" spans="1:16" ht="11.25" x14ac:dyDescent="0.4">
      <c r="A11" s="163"/>
      <c r="B11" s="164"/>
      <c r="C11" s="164"/>
      <c r="D11" s="165"/>
      <c r="E11" s="165"/>
      <c r="F11" s="165"/>
      <c r="G11" s="166"/>
      <c r="H11" s="167"/>
      <c r="I11" s="168"/>
      <c r="P11" s="51"/>
    </row>
    <row r="12" spans="1:16" ht="11.25" x14ac:dyDescent="0.4">
      <c r="A12" s="153"/>
      <c r="B12" s="153"/>
      <c r="C12" s="153"/>
      <c r="D12" s="153"/>
      <c r="E12" s="153"/>
      <c r="F12" s="153"/>
      <c r="G12" s="154"/>
      <c r="H12" s="153"/>
      <c r="I12" s="155"/>
      <c r="P12" s="51"/>
    </row>
    <row r="13" spans="1:16" ht="11.25" x14ac:dyDescent="0.4">
      <c r="A13" s="153"/>
      <c r="B13" s="153"/>
      <c r="C13" s="153"/>
      <c r="D13" s="153"/>
      <c r="E13" s="153"/>
      <c r="F13" s="153"/>
      <c r="G13" s="154"/>
      <c r="H13" s="153"/>
      <c r="I13" s="155"/>
      <c r="P13" s="51"/>
    </row>
    <row r="14" spans="1:16" ht="11.25" x14ac:dyDescent="0.4">
      <c r="A14" s="153"/>
      <c r="B14" s="153"/>
      <c r="C14" s="153"/>
      <c r="D14" s="153"/>
      <c r="E14" s="153"/>
      <c r="F14" s="153"/>
      <c r="G14" s="154"/>
      <c r="H14" s="153"/>
      <c r="I14" s="155"/>
      <c r="P14" s="51"/>
    </row>
    <row r="15" spans="1:16" ht="11.25" x14ac:dyDescent="0.4">
      <c r="A15" s="153"/>
      <c r="B15" s="153"/>
      <c r="C15" s="153"/>
      <c r="D15" s="153"/>
      <c r="E15" s="153"/>
      <c r="F15" s="153"/>
      <c r="G15" s="154"/>
      <c r="H15" s="153"/>
      <c r="I15" s="155"/>
      <c r="P15" s="51"/>
    </row>
    <row r="16" spans="1:16" ht="11.25" x14ac:dyDescent="0.4">
      <c r="A16" s="153"/>
      <c r="B16" s="153"/>
      <c r="C16" s="153"/>
      <c r="D16" s="153"/>
      <c r="E16" s="153"/>
      <c r="F16" s="153"/>
      <c r="G16" s="154"/>
      <c r="H16" s="153"/>
      <c r="I16" s="155"/>
      <c r="P16" s="51"/>
    </row>
    <row r="17" spans="1:16" ht="11.25" x14ac:dyDescent="0.4">
      <c r="A17" s="156"/>
      <c r="B17" s="156"/>
      <c r="C17" s="156"/>
      <c r="D17" s="156"/>
      <c r="E17" s="156"/>
      <c r="F17" s="156"/>
      <c r="G17" s="157"/>
      <c r="H17" s="156"/>
      <c r="I17" s="158"/>
      <c r="P17" s="51"/>
    </row>
    <row r="18" spans="1:16" ht="17.100000000000001" customHeight="1" thickBot="1" x14ac:dyDescent="0.45">
      <c r="I18" s="152">
        <f>SUBTOTAL(109,March[Amount:])</f>
        <v>0</v>
      </c>
      <c r="P18" s="51"/>
    </row>
    <row r="19" spans="1:16" ht="20.100000000000001" customHeight="1" x14ac:dyDescent="0.4">
      <c r="A19" s="53"/>
      <c r="B19" s="53"/>
      <c r="C19" s="54"/>
      <c r="D19" s="52"/>
      <c r="E19" s="52"/>
      <c r="F19" s="52"/>
      <c r="G19" s="53"/>
      <c r="P19" s="51"/>
    </row>
    <row r="20" spans="1:16" ht="11.25" x14ac:dyDescent="0.4">
      <c r="A20" s="277" t="s">
        <v>130</v>
      </c>
      <c r="B20" s="277"/>
      <c r="C20" s="277"/>
      <c r="D20" s="277"/>
      <c r="E20" s="277"/>
      <c r="F20" s="277"/>
      <c r="G20" s="277"/>
      <c r="H20" s="277"/>
      <c r="I20" s="277"/>
      <c r="L20" s="133"/>
      <c r="P20" s="51"/>
    </row>
    <row r="21" spans="1:16" ht="17.100000000000001" customHeight="1" x14ac:dyDescent="0.4">
      <c r="A21" s="277"/>
      <c r="B21" s="277"/>
      <c r="C21" s="277"/>
      <c r="D21" s="277"/>
      <c r="E21" s="277"/>
      <c r="F21" s="277"/>
      <c r="G21" s="277"/>
      <c r="H21" s="277"/>
      <c r="I21" s="277"/>
      <c r="L21" s="133"/>
      <c r="P21" s="51"/>
    </row>
    <row r="22" spans="1:16" ht="17.100000000000001" customHeight="1" x14ac:dyDescent="0.4">
      <c r="B22" s="122"/>
      <c r="C22" s="123"/>
      <c r="D22" s="121"/>
      <c r="E22" s="121"/>
      <c r="F22" s="121"/>
      <c r="G22" s="122"/>
      <c r="H22" s="118"/>
      <c r="I22" s="118"/>
      <c r="L22" s="133"/>
      <c r="P22" s="51"/>
    </row>
    <row r="23" spans="1:16" ht="17.100000000000001" customHeight="1" x14ac:dyDescent="0.4">
      <c r="A23" s="175" t="s">
        <v>131</v>
      </c>
      <c r="B23" s="122"/>
      <c r="C23" s="123"/>
      <c r="D23" s="121"/>
      <c r="E23" s="121"/>
      <c r="F23" s="121" t="s">
        <v>132</v>
      </c>
      <c r="G23" s="122"/>
      <c r="H23" s="118"/>
      <c r="I23" s="118"/>
      <c r="L23" s="133"/>
      <c r="P23" s="51"/>
    </row>
    <row r="24" spans="1:16" ht="17.100000000000001" customHeight="1" x14ac:dyDescent="0.4">
      <c r="A24" s="122"/>
      <c r="B24" s="288" t="s">
        <v>80</v>
      </c>
      <c r="C24" s="288"/>
      <c r="D24" s="288"/>
      <c r="E24" s="121"/>
      <c r="F24" s="288" t="s">
        <v>80</v>
      </c>
      <c r="G24" s="288"/>
      <c r="L24" s="133"/>
      <c r="P24" s="51"/>
    </row>
    <row r="25" spans="1:16" ht="11.25" x14ac:dyDescent="0.4">
      <c r="L25" s="133"/>
      <c r="P25" s="51"/>
    </row>
    <row r="26" spans="1:16" ht="11.25" x14ac:dyDescent="0.4">
      <c r="A26" s="135" t="s">
        <v>133</v>
      </c>
      <c r="B26" s="136"/>
      <c r="C26" s="137"/>
      <c r="D26" s="138"/>
      <c r="E26" s="138"/>
      <c r="F26" s="138"/>
      <c r="G26" s="136"/>
      <c r="H26" s="136"/>
      <c r="I26" s="139"/>
      <c r="L26" s="133"/>
      <c r="P26" s="51"/>
    </row>
    <row r="27" spans="1:16" ht="11.25" customHeight="1" x14ac:dyDescent="0.4">
      <c r="A27" s="290" t="s">
        <v>134</v>
      </c>
      <c r="B27" s="291"/>
      <c r="C27" s="291"/>
      <c r="D27" s="291"/>
      <c r="E27" s="291"/>
      <c r="F27" s="291"/>
      <c r="G27" s="291"/>
      <c r="H27" s="291"/>
      <c r="I27" s="292"/>
      <c r="L27" s="133"/>
      <c r="P27" s="51"/>
    </row>
    <row r="28" spans="1:16" ht="17.100000000000001" customHeight="1" x14ac:dyDescent="0.4">
      <c r="A28" s="140"/>
      <c r="B28" s="141"/>
      <c r="C28" s="142"/>
      <c r="D28" s="143"/>
      <c r="E28" s="143"/>
      <c r="F28" s="143"/>
      <c r="G28" s="141"/>
      <c r="H28" s="144"/>
      <c r="I28" s="145"/>
      <c r="L28" s="133"/>
      <c r="P28" s="51"/>
    </row>
    <row r="29" spans="1:16" ht="17.100000000000001" customHeight="1" x14ac:dyDescent="0.4">
      <c r="A29" s="146" t="s">
        <v>131</v>
      </c>
      <c r="B29" s="141"/>
      <c r="C29" s="142"/>
      <c r="D29" s="143"/>
      <c r="E29" s="143"/>
      <c r="F29" s="143" t="s">
        <v>132</v>
      </c>
      <c r="G29" s="141"/>
      <c r="H29" s="144"/>
      <c r="I29" s="145"/>
      <c r="L29" s="133"/>
      <c r="P29" s="51"/>
    </row>
    <row r="30" spans="1:16" ht="17.100000000000001" customHeight="1" x14ac:dyDescent="0.4">
      <c r="A30" s="147"/>
      <c r="B30" s="289" t="s">
        <v>141</v>
      </c>
      <c r="C30" s="289"/>
      <c r="D30" s="289"/>
      <c r="E30" s="148"/>
      <c r="F30" s="289" t="s">
        <v>142</v>
      </c>
      <c r="G30" s="289"/>
      <c r="H30" s="149"/>
      <c r="I30" s="150"/>
      <c r="L30" s="133"/>
      <c r="P30" s="51"/>
    </row>
    <row r="31" spans="1:16" ht="11.25" x14ac:dyDescent="0.4">
      <c r="P31" s="51"/>
    </row>
    <row r="32" spans="1:16" ht="11.25" x14ac:dyDescent="0.4">
      <c r="P32" s="51"/>
    </row>
    <row r="33" spans="16:16" ht="11.25" x14ac:dyDescent="0.4">
      <c r="P33" s="51"/>
    </row>
    <row r="34" spans="16:16" ht="11.25" x14ac:dyDescent="0.4">
      <c r="P34" s="51"/>
    </row>
    <row r="35" spans="16:16" ht="11.25" x14ac:dyDescent="0.4">
      <c r="P35" s="51"/>
    </row>
    <row r="36" spans="16:16" ht="11.25" x14ac:dyDescent="0.4">
      <c r="P36" s="51"/>
    </row>
    <row r="37" spans="16:16" ht="11.25" x14ac:dyDescent="0.4">
      <c r="P37" s="51"/>
    </row>
    <row r="38" spans="16:16" ht="11.25" x14ac:dyDescent="0.4">
      <c r="P38" s="51"/>
    </row>
    <row r="39" spans="16:16" ht="11.25" x14ac:dyDescent="0.4">
      <c r="P39" s="51"/>
    </row>
    <row r="40" spans="16:16" ht="11.25" x14ac:dyDescent="0.4">
      <c r="P40" s="51"/>
    </row>
    <row r="41" spans="16:16" ht="11.25" x14ac:dyDescent="0.4">
      <c r="P41" s="51"/>
    </row>
    <row r="42" spans="16:16" ht="11.25" x14ac:dyDescent="0.4">
      <c r="P42" s="51"/>
    </row>
    <row r="43" spans="16:16" ht="11.25" x14ac:dyDescent="0.4">
      <c r="P43" s="51"/>
    </row>
    <row r="44" spans="16:16" ht="11.25" x14ac:dyDescent="0.4">
      <c r="P44" s="51"/>
    </row>
    <row r="45" spans="16:16" ht="11.25" x14ac:dyDescent="0.4">
      <c r="P45" s="51"/>
    </row>
    <row r="46" spans="16:16" ht="11.25" x14ac:dyDescent="0.4">
      <c r="P46" s="51"/>
    </row>
    <row r="47" spans="16:16" ht="11.25" x14ac:dyDescent="0.4">
      <c r="P47" s="51"/>
    </row>
    <row r="48" spans="16:16" ht="11.25" x14ac:dyDescent="0.4">
      <c r="P48" s="51"/>
    </row>
    <row r="49" spans="15:16" ht="11.25" x14ac:dyDescent="0.4">
      <c r="P49" s="51"/>
    </row>
    <row r="50" spans="15:16" ht="11.25" x14ac:dyDescent="0.4">
      <c r="P50" s="51"/>
    </row>
    <row r="51" spans="15:16" ht="11.25" x14ac:dyDescent="0.4">
      <c r="P51" s="51"/>
    </row>
    <row r="52" spans="15:16" ht="11.25" x14ac:dyDescent="0.4">
      <c r="P52" s="51"/>
    </row>
    <row r="53" spans="15:16" ht="11.25" x14ac:dyDescent="0.4">
      <c r="P53" s="51"/>
    </row>
    <row r="54" spans="15:16" ht="11.25" x14ac:dyDescent="0.4">
      <c r="P54" s="51"/>
    </row>
    <row r="55" spans="15:16" ht="11.25" x14ac:dyDescent="0.4">
      <c r="P55" s="51"/>
    </row>
    <row r="56" spans="15:16" ht="11.25" x14ac:dyDescent="0.4">
      <c r="P56" s="51"/>
    </row>
    <row r="57" spans="15:16" ht="11.25" x14ac:dyDescent="0.4">
      <c r="P57" s="51"/>
    </row>
    <row r="58" spans="15:16" ht="11.25" x14ac:dyDescent="0.4">
      <c r="P58" s="51"/>
    </row>
    <row r="59" spans="15:16" ht="11.25" x14ac:dyDescent="0.4">
      <c r="P59" s="51"/>
    </row>
    <row r="60" spans="15:16" ht="33.6" customHeight="1" x14ac:dyDescent="0.4">
      <c r="O60" s="56"/>
      <c r="P60" s="51"/>
    </row>
    <row r="61" spans="15:16" ht="33.6" customHeight="1" x14ac:dyDescent="0.4">
      <c r="O61" s="56"/>
      <c r="P61" s="51"/>
    </row>
    <row r="62" spans="15:16" ht="33.6" customHeight="1" x14ac:dyDescent="0.4">
      <c r="O62" s="56"/>
      <c r="P62" s="51"/>
    </row>
    <row r="63" spans="15:16" ht="33.6" customHeight="1" x14ac:dyDescent="0.4">
      <c r="O63" s="56"/>
      <c r="P63" s="51"/>
    </row>
    <row r="64" spans="15:16" ht="33.6" customHeight="1" x14ac:dyDescent="0.4">
      <c r="O64" s="56"/>
      <c r="P64" s="51"/>
    </row>
    <row r="65" spans="15:16" ht="33.6" customHeight="1" x14ac:dyDescent="0.4">
      <c r="O65" s="56"/>
      <c r="P65" s="51"/>
    </row>
    <row r="66" spans="15:16" ht="33.6" customHeight="1" x14ac:dyDescent="0.4">
      <c r="O66" s="56"/>
      <c r="P66" s="51"/>
    </row>
    <row r="67" spans="15:16" ht="33.6" customHeight="1" x14ac:dyDescent="0.4">
      <c r="O67" s="56"/>
      <c r="P67" s="51"/>
    </row>
    <row r="68" spans="15:16" ht="33.6" customHeight="1" x14ac:dyDescent="0.4">
      <c r="O68" s="56"/>
      <c r="P68" s="51"/>
    </row>
    <row r="69" spans="15:16" ht="33.6" customHeight="1" x14ac:dyDescent="0.4">
      <c r="O69" s="56"/>
      <c r="P69" s="51"/>
    </row>
    <row r="70" spans="15:16" ht="33.6" customHeight="1" x14ac:dyDescent="0.4">
      <c r="O70" s="56"/>
      <c r="P70" s="51"/>
    </row>
    <row r="71" spans="15:16" ht="33.6" customHeight="1" x14ac:dyDescent="0.4">
      <c r="O71" s="56"/>
      <c r="P71" s="51"/>
    </row>
    <row r="72" spans="15:16" ht="33.6" customHeight="1" x14ac:dyDescent="0.4">
      <c r="O72" s="56"/>
      <c r="P72" s="51"/>
    </row>
    <row r="73" spans="15:16" ht="33.6" customHeight="1" x14ac:dyDescent="0.4">
      <c r="O73" s="56"/>
      <c r="P73" s="51"/>
    </row>
    <row r="74" spans="15:16" ht="33.6" customHeight="1" x14ac:dyDescent="0.4">
      <c r="O74" s="56"/>
      <c r="P74" s="51"/>
    </row>
    <row r="75" spans="15:16" ht="33.6" customHeight="1" x14ac:dyDescent="0.4">
      <c r="O75" s="56"/>
      <c r="P75" s="51"/>
    </row>
    <row r="76" spans="15:16" ht="33.6" customHeight="1" x14ac:dyDescent="0.4">
      <c r="O76" s="56"/>
      <c r="P76" s="51"/>
    </row>
    <row r="77" spans="15:16" ht="33.6" customHeight="1" x14ac:dyDescent="0.4">
      <c r="O77" s="56"/>
      <c r="P77" s="51"/>
    </row>
    <row r="78" spans="15:16" ht="33.6" customHeight="1" x14ac:dyDescent="0.4">
      <c r="O78" s="56"/>
      <c r="P78" s="51"/>
    </row>
    <row r="79" spans="15:16" ht="33.6" customHeight="1" x14ac:dyDescent="0.4">
      <c r="O79" s="56"/>
      <c r="P79" s="51"/>
    </row>
    <row r="80" spans="15:16" ht="33.6" customHeight="1" x14ac:dyDescent="0.4">
      <c r="O80" s="56"/>
      <c r="P80" s="51"/>
    </row>
    <row r="81" spans="15:16" ht="33.6" customHeight="1" x14ac:dyDescent="0.4">
      <c r="O81" s="56"/>
      <c r="P81" s="51"/>
    </row>
    <row r="82" spans="15:16" ht="33.6" customHeight="1" x14ac:dyDescent="0.4">
      <c r="O82" s="56"/>
      <c r="P82" s="51"/>
    </row>
    <row r="83" spans="15:16" ht="33.6" customHeight="1" x14ac:dyDescent="0.4">
      <c r="O83" s="56"/>
      <c r="P83" s="51"/>
    </row>
    <row r="84" spans="15:16" ht="33.6" customHeight="1" x14ac:dyDescent="0.4">
      <c r="O84" s="56"/>
      <c r="P84" s="51"/>
    </row>
    <row r="85" spans="15:16" ht="33.6" customHeight="1" x14ac:dyDescent="0.4">
      <c r="O85" s="56"/>
      <c r="P85" s="51"/>
    </row>
    <row r="86" spans="15:16" ht="33.6" customHeight="1" x14ac:dyDescent="0.4">
      <c r="O86" s="56"/>
      <c r="P86" s="51"/>
    </row>
    <row r="87" spans="15:16" ht="33.6" customHeight="1" x14ac:dyDescent="0.4">
      <c r="O87" s="56"/>
      <c r="P87" s="51"/>
    </row>
    <row r="88" spans="15:16" ht="33.6" customHeight="1" x14ac:dyDescent="0.4">
      <c r="O88" s="56"/>
      <c r="P88" s="51"/>
    </row>
    <row r="89" spans="15:16" ht="33.6" customHeight="1" x14ac:dyDescent="0.4">
      <c r="O89" s="56"/>
      <c r="P89" s="51"/>
    </row>
    <row r="90" spans="15:16" ht="33.6" customHeight="1" x14ac:dyDescent="0.4">
      <c r="O90" s="56"/>
      <c r="P90" s="51"/>
    </row>
    <row r="91" spans="15:16" ht="33.6" customHeight="1" x14ac:dyDescent="0.4">
      <c r="O91" s="56"/>
      <c r="P91" s="51"/>
    </row>
    <row r="92" spans="15:16" ht="33.6" customHeight="1" x14ac:dyDescent="0.4">
      <c r="O92" s="56"/>
      <c r="P92" s="51"/>
    </row>
    <row r="93" spans="15:16" ht="33.6" customHeight="1" x14ac:dyDescent="0.4">
      <c r="O93" s="56"/>
      <c r="P93" s="51"/>
    </row>
    <row r="94" spans="15:16" ht="33.6" customHeight="1" x14ac:dyDescent="0.4">
      <c r="O94" s="56"/>
      <c r="P94" s="51"/>
    </row>
    <row r="95" spans="15:16" ht="33.6" customHeight="1" x14ac:dyDescent="0.4">
      <c r="O95" s="56"/>
      <c r="P95" s="51"/>
    </row>
    <row r="96" spans="15:16" ht="33.6" customHeight="1" x14ac:dyDescent="0.4">
      <c r="O96" s="56"/>
      <c r="P96" s="51"/>
    </row>
    <row r="97" spans="15:16" ht="33.6" customHeight="1" x14ac:dyDescent="0.4">
      <c r="O97" s="56"/>
      <c r="P97" s="51"/>
    </row>
    <row r="98" spans="15:16" ht="33.6" customHeight="1" x14ac:dyDescent="0.4">
      <c r="O98" s="56"/>
      <c r="P98" s="51"/>
    </row>
    <row r="99" spans="15:16" ht="33.6" customHeight="1" x14ac:dyDescent="0.4">
      <c r="O99" s="56"/>
      <c r="P99" s="51"/>
    </row>
    <row r="100" spans="15:16" ht="33.6" customHeight="1" x14ac:dyDescent="0.4">
      <c r="O100" s="56"/>
      <c r="P100" s="51"/>
    </row>
    <row r="101" spans="15:16" ht="33.6" customHeight="1" x14ac:dyDescent="0.4">
      <c r="O101" s="56"/>
      <c r="P101" s="51"/>
    </row>
    <row r="102" spans="15:16" ht="33.6" customHeight="1" x14ac:dyDescent="0.4">
      <c r="O102" s="56"/>
      <c r="P102" s="51"/>
    </row>
    <row r="103" spans="15:16" ht="33.6" customHeight="1" x14ac:dyDescent="0.4">
      <c r="O103" s="56"/>
      <c r="P103" s="51"/>
    </row>
    <row r="104" spans="15:16" ht="33.6" customHeight="1" x14ac:dyDescent="0.4">
      <c r="O104" s="56"/>
      <c r="P104" s="51"/>
    </row>
    <row r="105" spans="15:16" ht="33.6" customHeight="1" x14ac:dyDescent="0.4">
      <c r="O105" s="56"/>
      <c r="P105" s="51"/>
    </row>
    <row r="106" spans="15:16" ht="33.6" customHeight="1" x14ac:dyDescent="0.4">
      <c r="O106" s="56"/>
      <c r="P106" s="51"/>
    </row>
    <row r="107" spans="15:16" ht="33.6" customHeight="1" x14ac:dyDescent="0.4">
      <c r="O107" s="56"/>
      <c r="P107" s="51"/>
    </row>
    <row r="108" spans="15:16" ht="33.6" customHeight="1" x14ac:dyDescent="0.4">
      <c r="O108" s="56"/>
      <c r="P108" s="51"/>
    </row>
    <row r="109" spans="15:16" ht="33.6" customHeight="1" x14ac:dyDescent="0.4">
      <c r="O109" s="56"/>
      <c r="P109" s="51"/>
    </row>
    <row r="110" spans="15:16" ht="33.6" customHeight="1" x14ac:dyDescent="0.4">
      <c r="O110" s="56"/>
      <c r="P110" s="51"/>
    </row>
    <row r="111" spans="15:16" ht="33.6" customHeight="1" x14ac:dyDescent="0.4">
      <c r="O111" s="56"/>
      <c r="P111" s="51"/>
    </row>
    <row r="112" spans="15:16" ht="33.6" customHeight="1" x14ac:dyDescent="0.4">
      <c r="O112" s="56"/>
      <c r="P112" s="51"/>
    </row>
    <row r="113" spans="15:16" ht="33.6" customHeight="1" x14ac:dyDescent="0.4">
      <c r="O113" s="56"/>
      <c r="P113" s="51"/>
    </row>
    <row r="114" spans="15:16" ht="33.6" customHeight="1" x14ac:dyDescent="0.4">
      <c r="O114" s="56"/>
      <c r="P114" s="51"/>
    </row>
    <row r="115" spans="15:16" ht="33.6" customHeight="1" x14ac:dyDescent="0.4">
      <c r="O115" s="56"/>
      <c r="P115" s="51"/>
    </row>
    <row r="116" spans="15:16" ht="33.6" customHeight="1" x14ac:dyDescent="0.4">
      <c r="O116" s="56"/>
      <c r="P116" s="51"/>
    </row>
    <row r="117" spans="15:16" ht="33.6" customHeight="1" x14ac:dyDescent="0.4">
      <c r="O117" s="56"/>
      <c r="P117" s="51"/>
    </row>
    <row r="118" spans="15:16" ht="33.6" customHeight="1" x14ac:dyDescent="0.4">
      <c r="O118" s="56"/>
      <c r="P118" s="51"/>
    </row>
    <row r="119" spans="15:16" ht="33.6" customHeight="1" x14ac:dyDescent="0.4">
      <c r="O119" s="56"/>
      <c r="P119" s="51"/>
    </row>
    <row r="120" spans="15:16" ht="33.6" customHeight="1" x14ac:dyDescent="0.4">
      <c r="O120" s="56"/>
      <c r="P120" s="51"/>
    </row>
    <row r="121" spans="15:16" ht="33.6" customHeight="1" x14ac:dyDescent="0.4">
      <c r="O121" s="56"/>
      <c r="P121" s="51"/>
    </row>
    <row r="122" spans="15:16" ht="33.6" customHeight="1" x14ac:dyDescent="0.4">
      <c r="O122" s="56"/>
      <c r="P122" s="51"/>
    </row>
    <row r="123" spans="15:16" ht="33.6" customHeight="1" x14ac:dyDescent="0.4">
      <c r="O123" s="56"/>
      <c r="P123" s="51"/>
    </row>
    <row r="124" spans="15:16" ht="33.6" customHeight="1" x14ac:dyDescent="0.4">
      <c r="O124" s="56"/>
      <c r="P124" s="51"/>
    </row>
    <row r="125" spans="15:16" ht="33.6" customHeight="1" x14ac:dyDescent="0.4">
      <c r="O125" s="56"/>
      <c r="P125" s="51"/>
    </row>
    <row r="126" spans="15:16" ht="33.6" customHeight="1" x14ac:dyDescent="0.4">
      <c r="O126" s="56"/>
      <c r="P126" s="51"/>
    </row>
    <row r="127" spans="15:16" ht="33.6" customHeight="1" x14ac:dyDescent="0.4">
      <c r="O127" s="56"/>
      <c r="P127" s="51"/>
    </row>
    <row r="128" spans="15:16" ht="33.6" customHeight="1" x14ac:dyDescent="0.4">
      <c r="O128" s="56"/>
      <c r="P128" s="51"/>
    </row>
    <row r="129" spans="15:16" ht="33.6" customHeight="1" x14ac:dyDescent="0.4">
      <c r="O129" s="56"/>
      <c r="P129" s="51"/>
    </row>
    <row r="130" spans="15:16" ht="33.6" customHeight="1" x14ac:dyDescent="0.4">
      <c r="O130" s="56"/>
      <c r="P130" s="51"/>
    </row>
    <row r="131" spans="15:16" ht="33.6" customHeight="1" x14ac:dyDescent="0.4">
      <c r="O131" s="56"/>
      <c r="P131" s="51"/>
    </row>
    <row r="132" spans="15:16" ht="33.6" customHeight="1" x14ac:dyDescent="0.4">
      <c r="O132" s="56"/>
      <c r="P132" s="51"/>
    </row>
    <row r="133" spans="15:16" ht="33.6" customHeight="1" x14ac:dyDescent="0.4">
      <c r="O133" s="56"/>
      <c r="P133" s="51"/>
    </row>
    <row r="134" spans="15:16" ht="33.6" customHeight="1" x14ac:dyDescent="0.4">
      <c r="O134" s="56"/>
      <c r="P134" s="51"/>
    </row>
    <row r="135" spans="15:16" ht="33.6" customHeight="1" x14ac:dyDescent="0.4">
      <c r="O135" s="56"/>
      <c r="P135" s="51"/>
    </row>
    <row r="136" spans="15:16" ht="33.6" customHeight="1" x14ac:dyDescent="0.4">
      <c r="O136" s="56"/>
      <c r="P136" s="51"/>
    </row>
    <row r="137" spans="15:16" ht="33.6" customHeight="1" x14ac:dyDescent="0.4">
      <c r="O137" s="56"/>
      <c r="P137" s="51"/>
    </row>
    <row r="138" spans="15:16" ht="33.6" customHeight="1" x14ac:dyDescent="0.4">
      <c r="O138" s="56"/>
      <c r="P138" s="51"/>
    </row>
    <row r="139" spans="15:16" ht="33.6" customHeight="1" x14ac:dyDescent="0.4">
      <c r="O139" s="56"/>
      <c r="P139" s="51"/>
    </row>
    <row r="140" spans="15:16" ht="33.6" customHeight="1" x14ac:dyDescent="0.4">
      <c r="O140" s="56"/>
      <c r="P140" s="51"/>
    </row>
    <row r="141" spans="15:16" ht="33.6" customHeight="1" x14ac:dyDescent="0.4">
      <c r="O141" s="56"/>
    </row>
    <row r="142" spans="15:16" ht="33.6" customHeight="1" x14ac:dyDescent="0.4">
      <c r="O142" s="56"/>
    </row>
    <row r="143" spans="15:16" ht="33.6" customHeight="1" x14ac:dyDescent="0.4">
      <c r="O143" s="56"/>
    </row>
    <row r="144" spans="15:16" ht="33.6" customHeight="1" x14ac:dyDescent="0.4">
      <c r="O144" s="56"/>
    </row>
    <row r="145" spans="15:15" ht="33.6" customHeight="1" x14ac:dyDescent="0.4">
      <c r="O145" s="56"/>
    </row>
    <row r="146" spans="15:15" ht="33.6" customHeight="1" x14ac:dyDescent="0.4">
      <c r="O146" s="56"/>
    </row>
    <row r="147" spans="15:15" ht="33.6" customHeight="1" x14ac:dyDescent="0.4">
      <c r="O147" s="56"/>
    </row>
    <row r="148" spans="15:15" ht="30" customHeight="1" x14ac:dyDescent="0.4">
      <c r="O148" s="56"/>
    </row>
    <row r="149" spans="15:15" ht="30" customHeight="1" x14ac:dyDescent="0.4">
      <c r="O149" s="56"/>
    </row>
    <row r="150" spans="15:15" ht="30" customHeight="1" x14ac:dyDescent="0.4">
      <c r="O150" s="56"/>
    </row>
    <row r="151" spans="15:15" ht="30" customHeight="1" x14ac:dyDescent="0.4">
      <c r="O151" s="56"/>
    </row>
    <row r="152" spans="15:15" ht="30" customHeight="1" x14ac:dyDescent="0.4">
      <c r="O152" s="56"/>
    </row>
    <row r="153" spans="15:15" ht="30" customHeight="1" x14ac:dyDescent="0.4">
      <c r="O153" s="56"/>
    </row>
    <row r="154" spans="15:15" ht="30" customHeight="1" x14ac:dyDescent="0.4">
      <c r="O154" s="56"/>
    </row>
    <row r="155" spans="15:15" ht="30" customHeight="1" x14ac:dyDescent="0.4">
      <c r="O155" s="56"/>
    </row>
    <row r="156" spans="15:15" ht="30" customHeight="1" x14ac:dyDescent="0.4">
      <c r="O156" s="56"/>
    </row>
    <row r="157" spans="15:15" ht="30" customHeight="1" x14ac:dyDescent="0.4">
      <c r="O157" s="56"/>
    </row>
    <row r="158" spans="15:15" ht="30" customHeight="1" x14ac:dyDescent="0.4">
      <c r="O158" s="56"/>
    </row>
    <row r="159" spans="15:15" ht="30" customHeight="1" x14ac:dyDescent="0.4">
      <c r="O159" s="56"/>
    </row>
    <row r="160" spans="15:15" ht="30" customHeight="1" x14ac:dyDescent="0.4">
      <c r="O160" s="56"/>
    </row>
    <row r="161" spans="15:15" ht="30" customHeight="1" x14ac:dyDescent="0.4">
      <c r="O161" s="56"/>
    </row>
    <row r="162" spans="15:15" ht="30" customHeight="1" x14ac:dyDescent="0.4">
      <c r="O162" s="56"/>
    </row>
    <row r="163" spans="15:15" ht="30" customHeight="1" x14ac:dyDescent="0.4">
      <c r="O163" s="56"/>
    </row>
    <row r="164" spans="15:15" ht="30" customHeight="1" x14ac:dyDescent="0.4">
      <c r="O164" s="56"/>
    </row>
    <row r="165" spans="15:15" ht="30" customHeight="1" x14ac:dyDescent="0.4">
      <c r="O165" s="56"/>
    </row>
    <row r="166" spans="15:15" ht="30" customHeight="1" x14ac:dyDescent="0.4">
      <c r="O166" s="56"/>
    </row>
    <row r="167" spans="15:15" ht="30" customHeight="1" x14ac:dyDescent="0.4">
      <c r="O167" s="56"/>
    </row>
    <row r="168" spans="15:15" ht="30" customHeight="1" x14ac:dyDescent="0.4">
      <c r="O168" s="56"/>
    </row>
    <row r="169" spans="15:15" ht="30" customHeight="1" x14ac:dyDescent="0.4">
      <c r="O169" s="56"/>
    </row>
    <row r="170" spans="15:15" ht="30" customHeight="1" x14ac:dyDescent="0.4">
      <c r="O170" s="56"/>
    </row>
    <row r="171" spans="15:15" ht="30" customHeight="1" x14ac:dyDescent="0.4">
      <c r="O171" s="56"/>
    </row>
    <row r="172" spans="15:15" ht="30" customHeight="1" x14ac:dyDescent="0.4">
      <c r="O172" s="56"/>
    </row>
    <row r="173" spans="15:15" ht="30" customHeight="1" x14ac:dyDescent="0.4">
      <c r="O173" s="56"/>
    </row>
    <row r="174" spans="15:15" ht="30" customHeight="1" x14ac:dyDescent="0.4">
      <c r="O174" s="56"/>
    </row>
    <row r="175" spans="15:15" ht="30" customHeight="1" x14ac:dyDescent="0.4">
      <c r="O175" s="56"/>
    </row>
    <row r="176" spans="15:15" ht="30" customHeight="1" x14ac:dyDescent="0.4">
      <c r="O176" s="56"/>
    </row>
    <row r="177" spans="15:15" ht="30" customHeight="1" x14ac:dyDescent="0.4">
      <c r="O177" s="56"/>
    </row>
    <row r="178" spans="15:15" ht="30" customHeight="1" x14ac:dyDescent="0.4">
      <c r="O178" s="56"/>
    </row>
    <row r="179" spans="15:15" ht="30" customHeight="1" x14ac:dyDescent="0.4">
      <c r="O179" s="56"/>
    </row>
    <row r="180" spans="15:15" ht="30" customHeight="1" x14ac:dyDescent="0.4">
      <c r="O180" s="56"/>
    </row>
    <row r="181" spans="15:15" ht="30" customHeight="1" x14ac:dyDescent="0.4">
      <c r="O181" s="56"/>
    </row>
    <row r="182" spans="15:15" ht="30" customHeight="1" x14ac:dyDescent="0.4">
      <c r="O182" s="56"/>
    </row>
    <row r="183" spans="15:15" ht="30" customHeight="1" x14ac:dyDescent="0.4">
      <c r="O183" s="56"/>
    </row>
    <row r="184" spans="15:15" ht="30" customHeight="1" x14ac:dyDescent="0.4">
      <c r="O184" s="56"/>
    </row>
    <row r="185" spans="15:15" ht="30" customHeight="1" x14ac:dyDescent="0.4">
      <c r="O185" s="56"/>
    </row>
    <row r="186" spans="15:15" ht="30" customHeight="1" x14ac:dyDescent="0.4">
      <c r="O186" s="56"/>
    </row>
    <row r="187" spans="15:15" ht="60.75" customHeight="1" x14ac:dyDescent="0.4">
      <c r="O187" s="56"/>
    </row>
  </sheetData>
  <mergeCells count="17">
    <mergeCell ref="A20:I21"/>
    <mergeCell ref="B24:D24"/>
    <mergeCell ref="F24:G24"/>
    <mergeCell ref="A27:I27"/>
    <mergeCell ref="B30:D30"/>
    <mergeCell ref="F30:G30"/>
    <mergeCell ref="C6:D6"/>
    <mergeCell ref="H6:I6"/>
    <mergeCell ref="C7:D7"/>
    <mergeCell ref="H7:I7"/>
    <mergeCell ref="C5:D5"/>
    <mergeCell ref="H5:I5"/>
    <mergeCell ref="A2:D2"/>
    <mergeCell ref="C3:D3"/>
    <mergeCell ref="H3:I3"/>
    <mergeCell ref="C4:D4"/>
    <mergeCell ref="H4:I4"/>
  </mergeCells>
  <conditionalFormatting sqref="A2">
    <cfRule type="duplicateValues" dxfId="43" priority="1"/>
  </conditionalFormatting>
  <conditionalFormatting sqref="A3:A8 A18:A19 A31:A1048576">
    <cfRule type="duplicateValues" dxfId="42" priority="6"/>
  </conditionalFormatting>
  <conditionalFormatting sqref="A9">
    <cfRule type="duplicateValues" dxfId="41" priority="4"/>
  </conditionalFormatting>
  <conditionalFormatting sqref="A20 A25:A27">
    <cfRule type="duplicateValues" dxfId="40" priority="2"/>
  </conditionalFormatting>
  <dataValidations count="11">
    <dataValidation allowBlank="1" showInputMessage="1" showErrorMessage="1" prompt="Shkruani numrin e Transaksionit duke filluar nga 1 dhe vazhdoni tutje." sqref="A9" xr:uid="{4C24715B-474D-4852-9991-17665CC48BD4}"/>
    <dataValidation allowBlank="1" showInputMessage="1" showErrorMessage="1" prompt="Shkruani shumën e paguar." sqref="I9" xr:uid="{9CE3E025-D442-4C3A-8E2D-7F226F31C972}"/>
    <dataValidation allowBlank="1" showInputMessage="1" showErrorMessage="1" prompt="Përzgjedhni mënyrën e pagesës._x000a_" sqref="H9" xr:uid="{74A62D1E-2700-4E9B-B070-70CF8BF7443A}"/>
    <dataValidation allowBlank="1" showInputMessage="1" showErrorMessage="1" prompt="Zgjedhni nga Lista linjën përkatëse buxhetore. Mos shkruani me dorë." sqref="G9" xr:uid="{8CEAB0FD-E6EC-4A19-95FE-D72AD43D4356}"/>
    <dataValidation allowBlank="1" showInputMessage="1" showErrorMessage="1" prompt="Shkruani përshkrimin e shpenzimit." sqref="F9" xr:uid="{CBA3CB64-545B-455A-8E8F-33DE26194D6A}"/>
    <dataValidation allowBlank="1" showInputMessage="1" showErrorMessage="1" prompt="Shkruani numrin e faturës apo transaksionit bankar._x000a_" sqref="E9" xr:uid="{9D30C499-FA88-4F73-9D97-5E79F8D79035}"/>
    <dataValidation allowBlank="1" showInputMessage="1" showErrorMessage="1" prompt="Shkruani emrin e Biznesit/Personit që i/është procesuar pagesa._x000a_" sqref="D9" xr:uid="{778480EF-6FA4-4E14-924F-51BCCA7CA3E3}"/>
    <dataValidation allowBlank="1" showInputMessage="1" showErrorMessage="1" prompt="Shkruani datën se kur është paguar fatura sipas pasqyrave bankare." sqref="C9" xr:uid="{825A06A8-423A-49E9-9BD8-4F2E1E082792}"/>
    <dataValidation allowBlank="1" showInputMessage="1" showErrorMessage="1" prompt="Shkruani Datën e faturës apo transaksionit bankar." sqref="B9" xr:uid="{BBB70A47-358F-4922-9E8B-139625C71AF7}"/>
    <dataValidation type="list" allowBlank="1" showInputMessage="1" showErrorMessage="1" sqref="H10:H11" xr:uid="{E0B6971B-209B-4F48-8CC7-86A653CB671C}">
      <formula1>$L$2:$L$4</formula1>
    </dataValidation>
    <dataValidation allowBlank="1" showInputMessage="1" showErrorMessage="1" prompt="Shkruani shumën e depozitit." sqref="I10" xr:uid="{79869630-093F-4A75-81D0-80112B9E70E7}"/>
  </dataValidations>
  <printOptions horizontalCentered="1"/>
  <pageMargins left="0.05" right="0.05" top="0.4" bottom="0.6" header="0.3" footer="0.3"/>
  <pageSetup paperSize="9" scale="94" fitToHeight="0" orientation="landscape" r:id="rId1"/>
  <headerFooter differentFirst="1">
    <oddFooter>Page &amp;P of &amp;N</oddFooter>
  </headerFooter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57A0E87-CA68-4EF2-BD41-4E309FEAA5E8}">
          <x14:formula1>
            <xm:f>'3a. BudgetvsExpenditures'!$B$9:$B$45</xm:f>
          </x14:formula1>
          <xm:sqref>G10:G17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56015-4081-4679-8636-0923DEB3C5C0}">
  <sheetPr>
    <tabColor theme="0"/>
    <pageSetUpPr fitToPage="1"/>
  </sheetPr>
  <dimension ref="A1:P187"/>
  <sheetViews>
    <sheetView showGridLines="0" zoomScaleNormal="100" workbookViewId="0">
      <selection activeCell="C4" sqref="C4:D6"/>
    </sheetView>
  </sheetViews>
  <sheetFormatPr defaultColWidth="8.6640625" defaultRowHeight="30" customHeight="1" x14ac:dyDescent="0.4"/>
  <cols>
    <col min="1" max="1" width="9.109375" style="44" customWidth="1"/>
    <col min="2" max="2" width="12.5546875" style="44" customWidth="1"/>
    <col min="3" max="3" width="13.44140625" style="50" customWidth="1"/>
    <col min="4" max="4" width="18.5546875" style="46" customWidth="1"/>
    <col min="5" max="5" width="12.6640625" style="46" customWidth="1"/>
    <col min="6" max="6" width="21.21875" style="46" customWidth="1"/>
    <col min="7" max="7" width="20.109375" style="44" customWidth="1"/>
    <col min="8" max="8" width="11.88671875" style="44" customWidth="1"/>
    <col min="9" max="9" width="13.21875" style="44" customWidth="1"/>
    <col min="10" max="10" width="2.6640625" style="44" customWidth="1"/>
    <col min="11" max="11" width="8.6640625" style="47" customWidth="1"/>
    <col min="12" max="12" width="8.6640625" style="44" customWidth="1"/>
    <col min="13" max="14" width="4.44140625" style="44" customWidth="1"/>
    <col min="15" max="15" width="17.88671875" style="44" customWidth="1"/>
    <col min="16" max="16" width="8.6640625" style="44" bestFit="1" customWidth="1"/>
    <col min="17" max="17" width="8.6640625" style="44" customWidth="1"/>
    <col min="18" max="18" width="13.44140625" style="44" bestFit="1" customWidth="1"/>
    <col min="19" max="16384" width="8.6640625" style="44"/>
  </cols>
  <sheetData>
    <row r="1" spans="1:16" ht="45" customHeight="1" x14ac:dyDescent="0.4"/>
    <row r="2" spans="1:16" ht="30" customHeight="1" x14ac:dyDescent="0.4">
      <c r="A2" s="285" t="s">
        <v>129</v>
      </c>
      <c r="B2" s="285"/>
      <c r="C2" s="285"/>
      <c r="D2" s="285"/>
      <c r="E2" s="45"/>
    </row>
    <row r="3" spans="1:16" ht="20.100000000000001" customHeight="1" x14ac:dyDescent="0.15">
      <c r="A3" s="48"/>
      <c r="B3" s="49" t="s">
        <v>62</v>
      </c>
      <c r="C3" s="286" t="s">
        <v>63</v>
      </c>
      <c r="D3" s="287"/>
      <c r="E3" s="45"/>
      <c r="G3" s="49" t="s">
        <v>64</v>
      </c>
      <c r="H3" s="278">
        <f>SUMIFS(April[Amount:],April[Paid By:],$L$3)</f>
        <v>0</v>
      </c>
      <c r="I3" s="279"/>
      <c r="L3" s="63" t="s">
        <v>65</v>
      </c>
    </row>
    <row r="4" spans="1:16" ht="20.100000000000001" customHeight="1" x14ac:dyDescent="0.15">
      <c r="A4" s="48"/>
      <c r="B4" s="49" t="s">
        <v>135</v>
      </c>
      <c r="C4" s="286"/>
      <c r="D4" s="287"/>
      <c r="E4" s="45"/>
      <c r="G4" s="49" t="s">
        <v>66</v>
      </c>
      <c r="H4" s="280">
        <f>SUMIFS(April[Amount:],April[Paid By:],$L$4)</f>
        <v>0</v>
      </c>
      <c r="I4" s="279"/>
      <c r="L4" s="63" t="s">
        <v>67</v>
      </c>
    </row>
    <row r="5" spans="1:16" ht="20.100000000000001" customHeight="1" x14ac:dyDescent="0.15">
      <c r="A5" s="48"/>
      <c r="B5" s="49" t="s">
        <v>31</v>
      </c>
      <c r="C5" s="286"/>
      <c r="D5" s="287"/>
      <c r="E5" s="45"/>
      <c r="G5" s="49" t="s">
        <v>68</v>
      </c>
      <c r="H5" s="280">
        <f>SUM(H3:I4)</f>
        <v>0</v>
      </c>
      <c r="I5" s="279"/>
    </row>
    <row r="6" spans="1:16" ht="20.100000000000001" customHeight="1" x14ac:dyDescent="0.15">
      <c r="A6" s="48"/>
      <c r="B6" s="49" t="s">
        <v>32</v>
      </c>
      <c r="C6" s="286"/>
      <c r="D6" s="287"/>
      <c r="E6" s="45"/>
      <c r="G6" s="49" t="s">
        <v>69</v>
      </c>
      <c r="H6" s="293"/>
      <c r="I6" s="294"/>
    </row>
    <row r="7" spans="1:16" ht="20.100000000000001" customHeight="1" x14ac:dyDescent="0.15">
      <c r="A7" s="48"/>
      <c r="B7" s="151"/>
      <c r="C7" s="295"/>
      <c r="D7" s="295"/>
      <c r="E7" s="45"/>
      <c r="G7" s="49" t="s">
        <v>70</v>
      </c>
      <c r="H7" s="283">
        <f>'3.March'!H7+H6-H5</f>
        <v>0</v>
      </c>
      <c r="I7" s="284"/>
    </row>
    <row r="8" spans="1:16" ht="22.5" customHeight="1" x14ac:dyDescent="0.4"/>
    <row r="9" spans="1:16" ht="31.5" customHeight="1" x14ac:dyDescent="0.4">
      <c r="A9" s="159" t="s">
        <v>71</v>
      </c>
      <c r="B9" s="159" t="s">
        <v>72</v>
      </c>
      <c r="C9" s="160" t="s">
        <v>73</v>
      </c>
      <c r="D9" s="161" t="s">
        <v>74</v>
      </c>
      <c r="E9" s="161" t="s">
        <v>75</v>
      </c>
      <c r="F9" s="161" t="s">
        <v>76</v>
      </c>
      <c r="G9" s="159" t="s">
        <v>77</v>
      </c>
      <c r="H9" s="159" t="s">
        <v>78</v>
      </c>
      <c r="I9" s="162" t="s">
        <v>79</v>
      </c>
    </row>
    <row r="10" spans="1:16" ht="11.25" x14ac:dyDescent="0.4">
      <c r="A10" s="163"/>
      <c r="B10" s="164"/>
      <c r="C10" s="164"/>
      <c r="D10" s="165"/>
      <c r="E10" s="165"/>
      <c r="F10" s="165"/>
      <c r="G10" s="166"/>
      <c r="H10" s="167"/>
      <c r="I10" s="168"/>
      <c r="P10" s="51"/>
    </row>
    <row r="11" spans="1:16" ht="11.25" x14ac:dyDescent="0.4">
      <c r="A11" s="163"/>
      <c r="B11" s="164"/>
      <c r="C11" s="164"/>
      <c r="D11" s="165"/>
      <c r="E11" s="165"/>
      <c r="F11" s="165"/>
      <c r="G11" s="166"/>
      <c r="H11" s="167"/>
      <c r="I11" s="168"/>
      <c r="P11" s="51"/>
    </row>
    <row r="12" spans="1:16" ht="11.25" x14ac:dyDescent="0.4">
      <c r="A12" s="153"/>
      <c r="B12" s="153"/>
      <c r="C12" s="153"/>
      <c r="D12" s="153"/>
      <c r="E12" s="153"/>
      <c r="F12" s="153"/>
      <c r="G12" s="154"/>
      <c r="H12" s="153"/>
      <c r="I12" s="155"/>
      <c r="P12" s="51"/>
    </row>
    <row r="13" spans="1:16" ht="11.25" x14ac:dyDescent="0.4">
      <c r="A13" s="153"/>
      <c r="B13" s="153"/>
      <c r="C13" s="153"/>
      <c r="D13" s="153"/>
      <c r="E13" s="153"/>
      <c r="F13" s="153"/>
      <c r="G13" s="154"/>
      <c r="H13" s="153"/>
      <c r="I13" s="155"/>
      <c r="P13" s="51"/>
    </row>
    <row r="14" spans="1:16" ht="11.25" x14ac:dyDescent="0.4">
      <c r="A14" s="153"/>
      <c r="B14" s="153"/>
      <c r="C14" s="153"/>
      <c r="D14" s="153"/>
      <c r="E14" s="153"/>
      <c r="F14" s="153"/>
      <c r="G14" s="154"/>
      <c r="H14" s="153"/>
      <c r="I14" s="155"/>
      <c r="P14" s="51"/>
    </row>
    <row r="15" spans="1:16" ht="11.25" x14ac:dyDescent="0.4">
      <c r="A15" s="153"/>
      <c r="B15" s="153"/>
      <c r="C15" s="153"/>
      <c r="D15" s="153"/>
      <c r="E15" s="153"/>
      <c r="F15" s="153"/>
      <c r="G15" s="154"/>
      <c r="H15" s="153"/>
      <c r="I15" s="155"/>
      <c r="P15" s="51"/>
    </row>
    <row r="16" spans="1:16" ht="11.25" x14ac:dyDescent="0.4">
      <c r="A16" s="153"/>
      <c r="B16" s="153"/>
      <c r="C16" s="153"/>
      <c r="D16" s="153"/>
      <c r="E16" s="153"/>
      <c r="F16" s="153"/>
      <c r="G16" s="154"/>
      <c r="H16" s="153"/>
      <c r="I16" s="155"/>
      <c r="P16" s="51"/>
    </row>
    <row r="17" spans="1:16" ht="11.25" x14ac:dyDescent="0.4">
      <c r="A17" s="156"/>
      <c r="B17" s="156"/>
      <c r="C17" s="156"/>
      <c r="D17" s="156"/>
      <c r="E17" s="156"/>
      <c r="F17" s="156"/>
      <c r="G17" s="157"/>
      <c r="H17" s="156"/>
      <c r="I17" s="158"/>
      <c r="P17" s="51"/>
    </row>
    <row r="18" spans="1:16" ht="17.100000000000001" customHeight="1" thickBot="1" x14ac:dyDescent="0.45">
      <c r="I18" s="152">
        <f>SUBTOTAL(109,April[Amount:])</f>
        <v>0</v>
      </c>
      <c r="P18" s="51"/>
    </row>
    <row r="19" spans="1:16" ht="20.100000000000001" customHeight="1" x14ac:dyDescent="0.4">
      <c r="A19" s="53"/>
      <c r="B19" s="53"/>
      <c r="C19" s="54"/>
      <c r="D19" s="52"/>
      <c r="E19" s="52"/>
      <c r="F19" s="52"/>
      <c r="G19" s="53"/>
      <c r="P19" s="51"/>
    </row>
    <row r="20" spans="1:16" ht="11.25" x14ac:dyDescent="0.4">
      <c r="A20" s="277" t="s">
        <v>130</v>
      </c>
      <c r="B20" s="277"/>
      <c r="C20" s="277"/>
      <c r="D20" s="277"/>
      <c r="E20" s="277"/>
      <c r="F20" s="277"/>
      <c r="G20" s="277"/>
      <c r="H20" s="277"/>
      <c r="I20" s="277"/>
      <c r="L20" s="133"/>
      <c r="P20" s="51"/>
    </row>
    <row r="21" spans="1:16" ht="17.100000000000001" customHeight="1" x14ac:dyDescent="0.4">
      <c r="A21" s="277"/>
      <c r="B21" s="277"/>
      <c r="C21" s="277"/>
      <c r="D21" s="277"/>
      <c r="E21" s="277"/>
      <c r="F21" s="277"/>
      <c r="G21" s="277"/>
      <c r="H21" s="277"/>
      <c r="I21" s="277"/>
      <c r="L21" s="133"/>
      <c r="P21" s="51"/>
    </row>
    <row r="22" spans="1:16" ht="17.100000000000001" customHeight="1" x14ac:dyDescent="0.4">
      <c r="B22" s="122"/>
      <c r="C22" s="123"/>
      <c r="D22" s="121"/>
      <c r="E22" s="121"/>
      <c r="F22" s="121"/>
      <c r="G22" s="122"/>
      <c r="H22" s="118"/>
      <c r="I22" s="118"/>
      <c r="L22" s="133"/>
      <c r="P22" s="51"/>
    </row>
    <row r="23" spans="1:16" ht="17.100000000000001" customHeight="1" x14ac:dyDescent="0.4">
      <c r="A23" s="175" t="s">
        <v>131</v>
      </c>
      <c r="B23" s="122"/>
      <c r="C23" s="123"/>
      <c r="D23" s="121"/>
      <c r="E23" s="121"/>
      <c r="F23" s="121" t="s">
        <v>132</v>
      </c>
      <c r="G23" s="122"/>
      <c r="H23" s="118"/>
      <c r="I23" s="118"/>
      <c r="L23" s="133"/>
      <c r="P23" s="51"/>
    </row>
    <row r="24" spans="1:16" ht="17.100000000000001" customHeight="1" x14ac:dyDescent="0.4">
      <c r="A24" s="122"/>
      <c r="B24" s="288" t="s">
        <v>80</v>
      </c>
      <c r="C24" s="288"/>
      <c r="D24" s="288"/>
      <c r="E24" s="121"/>
      <c r="F24" s="288" t="s">
        <v>80</v>
      </c>
      <c r="G24" s="288"/>
      <c r="L24" s="133"/>
      <c r="P24" s="51"/>
    </row>
    <row r="25" spans="1:16" ht="11.25" x14ac:dyDescent="0.4">
      <c r="L25" s="133"/>
      <c r="P25" s="51"/>
    </row>
    <row r="26" spans="1:16" ht="11.25" x14ac:dyDescent="0.4">
      <c r="A26" s="135" t="s">
        <v>133</v>
      </c>
      <c r="B26" s="136"/>
      <c r="C26" s="137"/>
      <c r="D26" s="138"/>
      <c r="E26" s="138"/>
      <c r="F26" s="138"/>
      <c r="G26" s="136"/>
      <c r="H26" s="136"/>
      <c r="I26" s="139"/>
      <c r="L26" s="133"/>
      <c r="P26" s="51"/>
    </row>
    <row r="27" spans="1:16" ht="11.25" customHeight="1" x14ac:dyDescent="0.4">
      <c r="A27" s="290" t="s">
        <v>134</v>
      </c>
      <c r="B27" s="291"/>
      <c r="C27" s="291"/>
      <c r="D27" s="291"/>
      <c r="E27" s="291"/>
      <c r="F27" s="291"/>
      <c r="G27" s="291"/>
      <c r="H27" s="291"/>
      <c r="I27" s="292"/>
      <c r="L27" s="133"/>
      <c r="P27" s="51"/>
    </row>
    <row r="28" spans="1:16" ht="17.100000000000001" customHeight="1" x14ac:dyDescent="0.4">
      <c r="A28" s="140"/>
      <c r="B28" s="141"/>
      <c r="C28" s="142"/>
      <c r="D28" s="143"/>
      <c r="E28" s="143"/>
      <c r="F28" s="143"/>
      <c r="G28" s="141"/>
      <c r="H28" s="144"/>
      <c r="I28" s="145"/>
      <c r="L28" s="133"/>
      <c r="P28" s="51"/>
    </row>
    <row r="29" spans="1:16" ht="17.100000000000001" customHeight="1" x14ac:dyDescent="0.4">
      <c r="A29" s="146" t="s">
        <v>131</v>
      </c>
      <c r="B29" s="141"/>
      <c r="C29" s="142"/>
      <c r="D29" s="143"/>
      <c r="E29" s="143"/>
      <c r="F29" s="143" t="s">
        <v>132</v>
      </c>
      <c r="G29" s="141"/>
      <c r="H29" s="144"/>
      <c r="I29" s="145"/>
      <c r="L29" s="133"/>
      <c r="P29" s="51"/>
    </row>
    <row r="30" spans="1:16" ht="17.100000000000001" customHeight="1" x14ac:dyDescent="0.4">
      <c r="A30" s="147"/>
      <c r="B30" s="289" t="s">
        <v>141</v>
      </c>
      <c r="C30" s="289"/>
      <c r="D30" s="289"/>
      <c r="E30" s="148"/>
      <c r="F30" s="289" t="s">
        <v>142</v>
      </c>
      <c r="G30" s="289"/>
      <c r="H30" s="149"/>
      <c r="I30" s="150"/>
      <c r="L30" s="133"/>
      <c r="P30" s="51"/>
    </row>
    <row r="31" spans="1:16" ht="11.25" x14ac:dyDescent="0.4">
      <c r="P31" s="51"/>
    </row>
    <row r="32" spans="1:16" ht="11.25" x14ac:dyDescent="0.4">
      <c r="P32" s="51"/>
    </row>
    <row r="33" spans="16:16" ht="11.25" x14ac:dyDescent="0.4">
      <c r="P33" s="51"/>
    </row>
    <row r="34" spans="16:16" ht="11.25" x14ac:dyDescent="0.4">
      <c r="P34" s="51"/>
    </row>
    <row r="35" spans="16:16" ht="11.25" x14ac:dyDescent="0.4">
      <c r="P35" s="51"/>
    </row>
    <row r="36" spans="16:16" ht="11.25" x14ac:dyDescent="0.4">
      <c r="P36" s="51"/>
    </row>
    <row r="37" spans="16:16" ht="11.25" x14ac:dyDescent="0.4">
      <c r="P37" s="51"/>
    </row>
    <row r="38" spans="16:16" ht="11.25" x14ac:dyDescent="0.4">
      <c r="P38" s="51"/>
    </row>
    <row r="39" spans="16:16" ht="11.25" x14ac:dyDescent="0.4">
      <c r="P39" s="51"/>
    </row>
    <row r="40" spans="16:16" ht="11.25" x14ac:dyDescent="0.4">
      <c r="P40" s="51"/>
    </row>
    <row r="41" spans="16:16" ht="11.25" x14ac:dyDescent="0.4">
      <c r="P41" s="51"/>
    </row>
    <row r="42" spans="16:16" ht="11.25" x14ac:dyDescent="0.4">
      <c r="P42" s="51"/>
    </row>
    <row r="43" spans="16:16" ht="11.25" x14ac:dyDescent="0.4">
      <c r="P43" s="51"/>
    </row>
    <row r="44" spans="16:16" ht="11.25" x14ac:dyDescent="0.4">
      <c r="P44" s="51"/>
    </row>
    <row r="45" spans="16:16" ht="11.25" x14ac:dyDescent="0.4">
      <c r="P45" s="51"/>
    </row>
    <row r="46" spans="16:16" ht="11.25" x14ac:dyDescent="0.4">
      <c r="P46" s="51"/>
    </row>
    <row r="47" spans="16:16" ht="11.25" x14ac:dyDescent="0.4">
      <c r="P47" s="51"/>
    </row>
    <row r="48" spans="16:16" ht="11.25" x14ac:dyDescent="0.4">
      <c r="P48" s="51"/>
    </row>
    <row r="49" spans="15:16" ht="11.25" x14ac:dyDescent="0.4">
      <c r="P49" s="51"/>
    </row>
    <row r="50" spans="15:16" ht="11.25" x14ac:dyDescent="0.4">
      <c r="P50" s="51"/>
    </row>
    <row r="51" spans="15:16" ht="11.25" x14ac:dyDescent="0.4">
      <c r="P51" s="51"/>
    </row>
    <row r="52" spans="15:16" ht="11.25" x14ac:dyDescent="0.4">
      <c r="P52" s="51"/>
    </row>
    <row r="53" spans="15:16" ht="11.25" x14ac:dyDescent="0.4">
      <c r="P53" s="51"/>
    </row>
    <row r="54" spans="15:16" ht="11.25" x14ac:dyDescent="0.4">
      <c r="P54" s="51"/>
    </row>
    <row r="55" spans="15:16" ht="11.25" x14ac:dyDescent="0.4">
      <c r="P55" s="51"/>
    </row>
    <row r="56" spans="15:16" ht="11.25" x14ac:dyDescent="0.4">
      <c r="P56" s="51"/>
    </row>
    <row r="57" spans="15:16" ht="11.25" x14ac:dyDescent="0.4">
      <c r="P57" s="51"/>
    </row>
    <row r="58" spans="15:16" ht="11.25" x14ac:dyDescent="0.4">
      <c r="P58" s="51"/>
    </row>
    <row r="59" spans="15:16" ht="11.25" x14ac:dyDescent="0.4">
      <c r="P59" s="51"/>
    </row>
    <row r="60" spans="15:16" ht="33.6" customHeight="1" x14ac:dyDescent="0.4">
      <c r="O60" s="56"/>
      <c r="P60" s="51"/>
    </row>
    <row r="61" spans="15:16" ht="33.6" customHeight="1" x14ac:dyDescent="0.4">
      <c r="O61" s="56"/>
      <c r="P61" s="51"/>
    </row>
    <row r="62" spans="15:16" ht="33.6" customHeight="1" x14ac:dyDescent="0.4">
      <c r="O62" s="56"/>
      <c r="P62" s="51"/>
    </row>
    <row r="63" spans="15:16" ht="33.6" customHeight="1" x14ac:dyDescent="0.4">
      <c r="O63" s="56"/>
      <c r="P63" s="51"/>
    </row>
    <row r="64" spans="15:16" ht="33.6" customHeight="1" x14ac:dyDescent="0.4">
      <c r="O64" s="56"/>
      <c r="P64" s="51"/>
    </row>
    <row r="65" spans="15:16" ht="33.6" customHeight="1" x14ac:dyDescent="0.4">
      <c r="O65" s="56"/>
      <c r="P65" s="51"/>
    </row>
    <row r="66" spans="15:16" ht="33.6" customHeight="1" x14ac:dyDescent="0.4">
      <c r="O66" s="56"/>
      <c r="P66" s="51"/>
    </row>
    <row r="67" spans="15:16" ht="33.6" customHeight="1" x14ac:dyDescent="0.4">
      <c r="O67" s="56"/>
      <c r="P67" s="51"/>
    </row>
    <row r="68" spans="15:16" ht="33.6" customHeight="1" x14ac:dyDescent="0.4">
      <c r="O68" s="56"/>
      <c r="P68" s="51"/>
    </row>
    <row r="69" spans="15:16" ht="33.6" customHeight="1" x14ac:dyDescent="0.4">
      <c r="O69" s="56"/>
      <c r="P69" s="51"/>
    </row>
    <row r="70" spans="15:16" ht="33.6" customHeight="1" x14ac:dyDescent="0.4">
      <c r="O70" s="56"/>
      <c r="P70" s="51"/>
    </row>
    <row r="71" spans="15:16" ht="33.6" customHeight="1" x14ac:dyDescent="0.4">
      <c r="O71" s="56"/>
      <c r="P71" s="51"/>
    </row>
    <row r="72" spans="15:16" ht="33.6" customHeight="1" x14ac:dyDescent="0.4">
      <c r="O72" s="56"/>
      <c r="P72" s="51"/>
    </row>
    <row r="73" spans="15:16" ht="33.6" customHeight="1" x14ac:dyDescent="0.4">
      <c r="O73" s="56"/>
      <c r="P73" s="51"/>
    </row>
    <row r="74" spans="15:16" ht="33.6" customHeight="1" x14ac:dyDescent="0.4">
      <c r="O74" s="56"/>
      <c r="P74" s="51"/>
    </row>
    <row r="75" spans="15:16" ht="33.6" customHeight="1" x14ac:dyDescent="0.4">
      <c r="O75" s="56"/>
      <c r="P75" s="51"/>
    </row>
    <row r="76" spans="15:16" ht="33.6" customHeight="1" x14ac:dyDescent="0.4">
      <c r="O76" s="56"/>
      <c r="P76" s="51"/>
    </row>
    <row r="77" spans="15:16" ht="33.6" customHeight="1" x14ac:dyDescent="0.4">
      <c r="O77" s="56"/>
      <c r="P77" s="51"/>
    </row>
    <row r="78" spans="15:16" ht="33.6" customHeight="1" x14ac:dyDescent="0.4">
      <c r="O78" s="56"/>
      <c r="P78" s="51"/>
    </row>
    <row r="79" spans="15:16" ht="33.6" customHeight="1" x14ac:dyDescent="0.4">
      <c r="O79" s="56"/>
      <c r="P79" s="51"/>
    </row>
    <row r="80" spans="15:16" ht="33.6" customHeight="1" x14ac:dyDescent="0.4">
      <c r="O80" s="56"/>
      <c r="P80" s="51"/>
    </row>
    <row r="81" spans="15:16" ht="33.6" customHeight="1" x14ac:dyDescent="0.4">
      <c r="O81" s="56"/>
      <c r="P81" s="51"/>
    </row>
    <row r="82" spans="15:16" ht="33.6" customHeight="1" x14ac:dyDescent="0.4">
      <c r="O82" s="56"/>
      <c r="P82" s="51"/>
    </row>
    <row r="83" spans="15:16" ht="33.6" customHeight="1" x14ac:dyDescent="0.4">
      <c r="O83" s="56"/>
      <c r="P83" s="51"/>
    </row>
    <row r="84" spans="15:16" ht="33.6" customHeight="1" x14ac:dyDescent="0.4">
      <c r="O84" s="56"/>
      <c r="P84" s="51"/>
    </row>
    <row r="85" spans="15:16" ht="33.6" customHeight="1" x14ac:dyDescent="0.4">
      <c r="O85" s="56"/>
      <c r="P85" s="51"/>
    </row>
    <row r="86" spans="15:16" ht="33.6" customHeight="1" x14ac:dyDescent="0.4">
      <c r="O86" s="56"/>
      <c r="P86" s="51"/>
    </row>
    <row r="87" spans="15:16" ht="33.6" customHeight="1" x14ac:dyDescent="0.4">
      <c r="O87" s="56"/>
      <c r="P87" s="51"/>
    </row>
    <row r="88" spans="15:16" ht="33.6" customHeight="1" x14ac:dyDescent="0.4">
      <c r="O88" s="56"/>
      <c r="P88" s="51"/>
    </row>
    <row r="89" spans="15:16" ht="33.6" customHeight="1" x14ac:dyDescent="0.4">
      <c r="O89" s="56"/>
      <c r="P89" s="51"/>
    </row>
    <row r="90" spans="15:16" ht="33.6" customHeight="1" x14ac:dyDescent="0.4">
      <c r="O90" s="56"/>
      <c r="P90" s="51"/>
    </row>
    <row r="91" spans="15:16" ht="33.6" customHeight="1" x14ac:dyDescent="0.4">
      <c r="O91" s="56"/>
      <c r="P91" s="51"/>
    </row>
    <row r="92" spans="15:16" ht="33.6" customHeight="1" x14ac:dyDescent="0.4">
      <c r="O92" s="56"/>
      <c r="P92" s="51"/>
    </row>
    <row r="93" spans="15:16" ht="33.6" customHeight="1" x14ac:dyDescent="0.4">
      <c r="O93" s="56"/>
      <c r="P93" s="51"/>
    </row>
    <row r="94" spans="15:16" ht="33.6" customHeight="1" x14ac:dyDescent="0.4">
      <c r="O94" s="56"/>
      <c r="P94" s="51"/>
    </row>
    <row r="95" spans="15:16" ht="33.6" customHeight="1" x14ac:dyDescent="0.4">
      <c r="O95" s="56"/>
      <c r="P95" s="51"/>
    </row>
    <row r="96" spans="15:16" ht="33.6" customHeight="1" x14ac:dyDescent="0.4">
      <c r="O96" s="56"/>
      <c r="P96" s="51"/>
    </row>
    <row r="97" spans="15:16" ht="33.6" customHeight="1" x14ac:dyDescent="0.4">
      <c r="O97" s="56"/>
      <c r="P97" s="51"/>
    </row>
    <row r="98" spans="15:16" ht="33.6" customHeight="1" x14ac:dyDescent="0.4">
      <c r="O98" s="56"/>
      <c r="P98" s="51"/>
    </row>
    <row r="99" spans="15:16" ht="33.6" customHeight="1" x14ac:dyDescent="0.4">
      <c r="O99" s="56"/>
      <c r="P99" s="51"/>
    </row>
    <row r="100" spans="15:16" ht="33.6" customHeight="1" x14ac:dyDescent="0.4">
      <c r="O100" s="56"/>
      <c r="P100" s="51"/>
    </row>
    <row r="101" spans="15:16" ht="33.6" customHeight="1" x14ac:dyDescent="0.4">
      <c r="O101" s="56"/>
      <c r="P101" s="51"/>
    </row>
    <row r="102" spans="15:16" ht="33.6" customHeight="1" x14ac:dyDescent="0.4">
      <c r="O102" s="56"/>
      <c r="P102" s="51"/>
    </row>
    <row r="103" spans="15:16" ht="33.6" customHeight="1" x14ac:dyDescent="0.4">
      <c r="O103" s="56"/>
      <c r="P103" s="51"/>
    </row>
    <row r="104" spans="15:16" ht="33.6" customHeight="1" x14ac:dyDescent="0.4">
      <c r="O104" s="56"/>
      <c r="P104" s="51"/>
    </row>
    <row r="105" spans="15:16" ht="33.6" customHeight="1" x14ac:dyDescent="0.4">
      <c r="O105" s="56"/>
      <c r="P105" s="51"/>
    </row>
    <row r="106" spans="15:16" ht="33.6" customHeight="1" x14ac:dyDescent="0.4">
      <c r="O106" s="56"/>
      <c r="P106" s="51"/>
    </row>
    <row r="107" spans="15:16" ht="33.6" customHeight="1" x14ac:dyDescent="0.4">
      <c r="O107" s="56"/>
      <c r="P107" s="51"/>
    </row>
    <row r="108" spans="15:16" ht="33.6" customHeight="1" x14ac:dyDescent="0.4">
      <c r="O108" s="56"/>
      <c r="P108" s="51"/>
    </row>
    <row r="109" spans="15:16" ht="33.6" customHeight="1" x14ac:dyDescent="0.4">
      <c r="O109" s="56"/>
      <c r="P109" s="51"/>
    </row>
    <row r="110" spans="15:16" ht="33.6" customHeight="1" x14ac:dyDescent="0.4">
      <c r="O110" s="56"/>
      <c r="P110" s="51"/>
    </row>
    <row r="111" spans="15:16" ht="33.6" customHeight="1" x14ac:dyDescent="0.4">
      <c r="O111" s="56"/>
      <c r="P111" s="51"/>
    </row>
    <row r="112" spans="15:16" ht="33.6" customHeight="1" x14ac:dyDescent="0.4">
      <c r="O112" s="56"/>
      <c r="P112" s="51"/>
    </row>
    <row r="113" spans="15:16" ht="33.6" customHeight="1" x14ac:dyDescent="0.4">
      <c r="O113" s="56"/>
      <c r="P113" s="51"/>
    </row>
    <row r="114" spans="15:16" ht="33.6" customHeight="1" x14ac:dyDescent="0.4">
      <c r="O114" s="56"/>
      <c r="P114" s="51"/>
    </row>
    <row r="115" spans="15:16" ht="33.6" customHeight="1" x14ac:dyDescent="0.4">
      <c r="O115" s="56"/>
      <c r="P115" s="51"/>
    </row>
    <row r="116" spans="15:16" ht="33.6" customHeight="1" x14ac:dyDescent="0.4">
      <c r="O116" s="56"/>
      <c r="P116" s="51"/>
    </row>
    <row r="117" spans="15:16" ht="33.6" customHeight="1" x14ac:dyDescent="0.4">
      <c r="O117" s="56"/>
      <c r="P117" s="51"/>
    </row>
    <row r="118" spans="15:16" ht="33.6" customHeight="1" x14ac:dyDescent="0.4">
      <c r="O118" s="56"/>
      <c r="P118" s="51"/>
    </row>
    <row r="119" spans="15:16" ht="33.6" customHeight="1" x14ac:dyDescent="0.4">
      <c r="O119" s="56"/>
      <c r="P119" s="51"/>
    </row>
    <row r="120" spans="15:16" ht="33.6" customHeight="1" x14ac:dyDescent="0.4">
      <c r="O120" s="56"/>
      <c r="P120" s="51"/>
    </row>
    <row r="121" spans="15:16" ht="33.6" customHeight="1" x14ac:dyDescent="0.4">
      <c r="O121" s="56"/>
      <c r="P121" s="51"/>
    </row>
    <row r="122" spans="15:16" ht="33.6" customHeight="1" x14ac:dyDescent="0.4">
      <c r="O122" s="56"/>
      <c r="P122" s="51"/>
    </row>
    <row r="123" spans="15:16" ht="33.6" customHeight="1" x14ac:dyDescent="0.4">
      <c r="O123" s="56"/>
      <c r="P123" s="51"/>
    </row>
    <row r="124" spans="15:16" ht="33.6" customHeight="1" x14ac:dyDescent="0.4">
      <c r="O124" s="56"/>
      <c r="P124" s="51"/>
    </row>
    <row r="125" spans="15:16" ht="33.6" customHeight="1" x14ac:dyDescent="0.4">
      <c r="O125" s="56"/>
      <c r="P125" s="51"/>
    </row>
    <row r="126" spans="15:16" ht="33.6" customHeight="1" x14ac:dyDescent="0.4">
      <c r="O126" s="56"/>
      <c r="P126" s="51"/>
    </row>
    <row r="127" spans="15:16" ht="33.6" customHeight="1" x14ac:dyDescent="0.4">
      <c r="O127" s="56"/>
      <c r="P127" s="51"/>
    </row>
    <row r="128" spans="15:16" ht="33.6" customHeight="1" x14ac:dyDescent="0.4">
      <c r="O128" s="56"/>
      <c r="P128" s="51"/>
    </row>
    <row r="129" spans="15:16" ht="33.6" customHeight="1" x14ac:dyDescent="0.4">
      <c r="O129" s="56"/>
      <c r="P129" s="51"/>
    </row>
    <row r="130" spans="15:16" ht="33.6" customHeight="1" x14ac:dyDescent="0.4">
      <c r="O130" s="56"/>
      <c r="P130" s="51"/>
    </row>
    <row r="131" spans="15:16" ht="33.6" customHeight="1" x14ac:dyDescent="0.4">
      <c r="O131" s="56"/>
      <c r="P131" s="51"/>
    </row>
    <row r="132" spans="15:16" ht="33.6" customHeight="1" x14ac:dyDescent="0.4">
      <c r="O132" s="56"/>
      <c r="P132" s="51"/>
    </row>
    <row r="133" spans="15:16" ht="33.6" customHeight="1" x14ac:dyDescent="0.4">
      <c r="O133" s="56"/>
      <c r="P133" s="51"/>
    </row>
    <row r="134" spans="15:16" ht="33.6" customHeight="1" x14ac:dyDescent="0.4">
      <c r="O134" s="56"/>
      <c r="P134" s="51"/>
    </row>
    <row r="135" spans="15:16" ht="33.6" customHeight="1" x14ac:dyDescent="0.4">
      <c r="O135" s="56"/>
      <c r="P135" s="51"/>
    </row>
    <row r="136" spans="15:16" ht="33.6" customHeight="1" x14ac:dyDescent="0.4">
      <c r="O136" s="56"/>
      <c r="P136" s="51"/>
    </row>
    <row r="137" spans="15:16" ht="33.6" customHeight="1" x14ac:dyDescent="0.4">
      <c r="O137" s="56"/>
      <c r="P137" s="51"/>
    </row>
    <row r="138" spans="15:16" ht="33.6" customHeight="1" x14ac:dyDescent="0.4">
      <c r="O138" s="56"/>
      <c r="P138" s="51"/>
    </row>
    <row r="139" spans="15:16" ht="33.6" customHeight="1" x14ac:dyDescent="0.4">
      <c r="O139" s="56"/>
      <c r="P139" s="51"/>
    </row>
    <row r="140" spans="15:16" ht="33.6" customHeight="1" x14ac:dyDescent="0.4">
      <c r="O140" s="56"/>
      <c r="P140" s="51"/>
    </row>
    <row r="141" spans="15:16" ht="33.6" customHeight="1" x14ac:dyDescent="0.4">
      <c r="O141" s="56"/>
    </row>
    <row r="142" spans="15:16" ht="33.6" customHeight="1" x14ac:dyDescent="0.4">
      <c r="O142" s="56"/>
    </row>
    <row r="143" spans="15:16" ht="33.6" customHeight="1" x14ac:dyDescent="0.4">
      <c r="O143" s="56"/>
    </row>
    <row r="144" spans="15:16" ht="33.6" customHeight="1" x14ac:dyDescent="0.4">
      <c r="O144" s="56"/>
    </row>
    <row r="145" spans="15:15" ht="33.6" customHeight="1" x14ac:dyDescent="0.4">
      <c r="O145" s="56"/>
    </row>
    <row r="146" spans="15:15" ht="33.6" customHeight="1" x14ac:dyDescent="0.4">
      <c r="O146" s="56"/>
    </row>
    <row r="147" spans="15:15" ht="33.6" customHeight="1" x14ac:dyDescent="0.4">
      <c r="O147" s="56"/>
    </row>
    <row r="148" spans="15:15" ht="30" customHeight="1" x14ac:dyDescent="0.4">
      <c r="O148" s="56"/>
    </row>
    <row r="149" spans="15:15" ht="30" customHeight="1" x14ac:dyDescent="0.4">
      <c r="O149" s="56"/>
    </row>
    <row r="150" spans="15:15" ht="30" customHeight="1" x14ac:dyDescent="0.4">
      <c r="O150" s="56"/>
    </row>
    <row r="151" spans="15:15" ht="30" customHeight="1" x14ac:dyDescent="0.4">
      <c r="O151" s="56"/>
    </row>
    <row r="152" spans="15:15" ht="30" customHeight="1" x14ac:dyDescent="0.4">
      <c r="O152" s="56"/>
    </row>
    <row r="153" spans="15:15" ht="30" customHeight="1" x14ac:dyDescent="0.4">
      <c r="O153" s="56"/>
    </row>
    <row r="154" spans="15:15" ht="30" customHeight="1" x14ac:dyDescent="0.4">
      <c r="O154" s="56"/>
    </row>
    <row r="155" spans="15:15" ht="30" customHeight="1" x14ac:dyDescent="0.4">
      <c r="O155" s="56"/>
    </row>
    <row r="156" spans="15:15" ht="30" customHeight="1" x14ac:dyDescent="0.4">
      <c r="O156" s="56"/>
    </row>
    <row r="157" spans="15:15" ht="30" customHeight="1" x14ac:dyDescent="0.4">
      <c r="O157" s="56"/>
    </row>
    <row r="158" spans="15:15" ht="30" customHeight="1" x14ac:dyDescent="0.4">
      <c r="O158" s="56"/>
    </row>
    <row r="159" spans="15:15" ht="30" customHeight="1" x14ac:dyDescent="0.4">
      <c r="O159" s="56"/>
    </row>
    <row r="160" spans="15:15" ht="30" customHeight="1" x14ac:dyDescent="0.4">
      <c r="O160" s="56"/>
    </row>
    <row r="161" spans="15:15" ht="30" customHeight="1" x14ac:dyDescent="0.4">
      <c r="O161" s="56"/>
    </row>
    <row r="162" spans="15:15" ht="30" customHeight="1" x14ac:dyDescent="0.4">
      <c r="O162" s="56"/>
    </row>
    <row r="163" spans="15:15" ht="30" customHeight="1" x14ac:dyDescent="0.4">
      <c r="O163" s="56"/>
    </row>
    <row r="164" spans="15:15" ht="30" customHeight="1" x14ac:dyDescent="0.4">
      <c r="O164" s="56"/>
    </row>
    <row r="165" spans="15:15" ht="30" customHeight="1" x14ac:dyDescent="0.4">
      <c r="O165" s="56"/>
    </row>
    <row r="166" spans="15:15" ht="30" customHeight="1" x14ac:dyDescent="0.4">
      <c r="O166" s="56"/>
    </row>
    <row r="167" spans="15:15" ht="30" customHeight="1" x14ac:dyDescent="0.4">
      <c r="O167" s="56"/>
    </row>
    <row r="168" spans="15:15" ht="30" customHeight="1" x14ac:dyDescent="0.4">
      <c r="O168" s="56"/>
    </row>
    <row r="169" spans="15:15" ht="30" customHeight="1" x14ac:dyDescent="0.4">
      <c r="O169" s="56"/>
    </row>
    <row r="170" spans="15:15" ht="30" customHeight="1" x14ac:dyDescent="0.4">
      <c r="O170" s="56"/>
    </row>
    <row r="171" spans="15:15" ht="30" customHeight="1" x14ac:dyDescent="0.4">
      <c r="O171" s="56"/>
    </row>
    <row r="172" spans="15:15" ht="30" customHeight="1" x14ac:dyDescent="0.4">
      <c r="O172" s="56"/>
    </row>
    <row r="173" spans="15:15" ht="30" customHeight="1" x14ac:dyDescent="0.4">
      <c r="O173" s="56"/>
    </row>
    <row r="174" spans="15:15" ht="30" customHeight="1" x14ac:dyDescent="0.4">
      <c r="O174" s="56"/>
    </row>
    <row r="175" spans="15:15" ht="30" customHeight="1" x14ac:dyDescent="0.4">
      <c r="O175" s="56"/>
    </row>
    <row r="176" spans="15:15" ht="30" customHeight="1" x14ac:dyDescent="0.4">
      <c r="O176" s="56"/>
    </row>
    <row r="177" spans="15:15" ht="30" customHeight="1" x14ac:dyDescent="0.4">
      <c r="O177" s="56"/>
    </row>
    <row r="178" spans="15:15" ht="30" customHeight="1" x14ac:dyDescent="0.4">
      <c r="O178" s="56"/>
    </row>
    <row r="179" spans="15:15" ht="30" customHeight="1" x14ac:dyDescent="0.4">
      <c r="O179" s="56"/>
    </row>
    <row r="180" spans="15:15" ht="30" customHeight="1" x14ac:dyDescent="0.4">
      <c r="O180" s="56"/>
    </row>
    <row r="181" spans="15:15" ht="30" customHeight="1" x14ac:dyDescent="0.4">
      <c r="O181" s="56"/>
    </row>
    <row r="182" spans="15:15" ht="30" customHeight="1" x14ac:dyDescent="0.4">
      <c r="O182" s="56"/>
    </row>
    <row r="183" spans="15:15" ht="30" customHeight="1" x14ac:dyDescent="0.4">
      <c r="O183" s="56"/>
    </row>
    <row r="184" spans="15:15" ht="30" customHeight="1" x14ac:dyDescent="0.4">
      <c r="O184" s="56"/>
    </row>
    <row r="185" spans="15:15" ht="30" customHeight="1" x14ac:dyDescent="0.4">
      <c r="O185" s="56"/>
    </row>
    <row r="186" spans="15:15" ht="30" customHeight="1" x14ac:dyDescent="0.4">
      <c r="O186" s="56"/>
    </row>
    <row r="187" spans="15:15" ht="60.75" customHeight="1" x14ac:dyDescent="0.4">
      <c r="O187" s="56"/>
    </row>
  </sheetData>
  <mergeCells count="17">
    <mergeCell ref="A20:I21"/>
    <mergeCell ref="B24:D24"/>
    <mergeCell ref="F24:G24"/>
    <mergeCell ref="A27:I27"/>
    <mergeCell ref="B30:D30"/>
    <mergeCell ref="F30:G30"/>
    <mergeCell ref="C6:D6"/>
    <mergeCell ref="H6:I6"/>
    <mergeCell ref="C7:D7"/>
    <mergeCell ref="H7:I7"/>
    <mergeCell ref="C5:D5"/>
    <mergeCell ref="H5:I5"/>
    <mergeCell ref="A2:D2"/>
    <mergeCell ref="C3:D3"/>
    <mergeCell ref="H3:I3"/>
    <mergeCell ref="C4:D4"/>
    <mergeCell ref="H4:I4"/>
  </mergeCells>
  <conditionalFormatting sqref="A2">
    <cfRule type="duplicateValues" dxfId="39" priority="1"/>
  </conditionalFormatting>
  <conditionalFormatting sqref="A3:A8 A18:A19 A31:A1048576">
    <cfRule type="duplicateValues" dxfId="38" priority="6"/>
  </conditionalFormatting>
  <conditionalFormatting sqref="A9">
    <cfRule type="duplicateValues" dxfId="37" priority="4"/>
  </conditionalFormatting>
  <conditionalFormatting sqref="A20 A25:A27">
    <cfRule type="duplicateValues" dxfId="36" priority="2"/>
  </conditionalFormatting>
  <dataValidations count="11">
    <dataValidation allowBlank="1" showInputMessage="1" showErrorMessage="1" prompt="Shkruani numrin e Transaksionit duke filluar nga 1 dhe vazhdoni tutje." sqref="A9" xr:uid="{F3EF43D3-064D-4312-9FAF-6D9DAA2B2931}"/>
    <dataValidation allowBlank="1" showInputMessage="1" showErrorMessage="1" prompt="Shkruani shumën e paguar." sqref="I9" xr:uid="{9B174760-FA24-4CA6-92D9-F720DF7197CE}"/>
    <dataValidation allowBlank="1" showInputMessage="1" showErrorMessage="1" prompt="Përzgjedhni mënyrën e pagesës._x000a_" sqref="H9" xr:uid="{D8FEA032-AFC3-4DB8-B29F-0BD5402A5AE2}"/>
    <dataValidation allowBlank="1" showInputMessage="1" showErrorMessage="1" prompt="Zgjedhni nga Lista linjën përkatëse buxhetore. Mos shkruani me dorë." sqref="G9" xr:uid="{BACCF4CA-542E-4507-BC04-899D19CB07F1}"/>
    <dataValidation allowBlank="1" showInputMessage="1" showErrorMessage="1" prompt="Shkruani përshkrimin e shpenzimit." sqref="F9" xr:uid="{B70A1BEC-EAE4-4E82-93B0-9B60BC044D08}"/>
    <dataValidation allowBlank="1" showInputMessage="1" showErrorMessage="1" prompt="Shkruani numrin e faturës apo transaksionit bankar._x000a_" sqref="E9" xr:uid="{F06EE927-AF81-4B7C-9528-D1C49150F883}"/>
    <dataValidation allowBlank="1" showInputMessage="1" showErrorMessage="1" prompt="Shkruani emrin e Biznesit/Personit që i/është procesuar pagesa._x000a_" sqref="D9" xr:uid="{FCE90FBB-1C69-47FA-BF2D-0C0C14DED022}"/>
    <dataValidation allowBlank="1" showInputMessage="1" showErrorMessage="1" prompt="Shkruani datën se kur është paguar fatura sipas pasqyrave bankare." sqref="C9" xr:uid="{FC220183-0473-469A-ACA2-DEF5A8FBB73F}"/>
    <dataValidation allowBlank="1" showInputMessage="1" showErrorMessage="1" prompt="Shkruani Datën e faturës apo transaksionit bankar." sqref="B9" xr:uid="{771AFEF2-FF55-4191-87DC-A2553AB01356}"/>
    <dataValidation type="list" allowBlank="1" showInputMessage="1" showErrorMessage="1" sqref="H10:H11" xr:uid="{74148DEA-1751-47AC-A718-CBDE434F179B}">
      <formula1>$L$2:$L$4</formula1>
    </dataValidation>
    <dataValidation allowBlank="1" showInputMessage="1" showErrorMessage="1" prompt="Shkruani shumën e depozitit." sqref="I10" xr:uid="{69F06C7D-A4AD-453A-A4D7-A3FA14514F09}"/>
  </dataValidations>
  <printOptions horizontalCentered="1"/>
  <pageMargins left="0.05" right="0.05" top="0.4" bottom="0.6" header="0.3" footer="0.3"/>
  <pageSetup paperSize="9" scale="94" fitToHeight="0" orientation="landscape" r:id="rId1"/>
  <headerFooter differentFirst="1">
    <oddFooter>Page &amp;P of &amp;N</oddFooter>
  </headerFooter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FD4188A7-7D19-4BC1-B471-405DA7486A9D}">
          <x14:formula1>
            <xm:f>'3a. BudgetvsExpenditures'!$B$9:$B$45</xm:f>
          </x14:formula1>
          <xm:sqref>G10:G17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471099-FFE4-4B13-8A62-9EB537F798E9}">
  <sheetPr>
    <tabColor theme="0"/>
    <pageSetUpPr fitToPage="1"/>
  </sheetPr>
  <dimension ref="A1:P186"/>
  <sheetViews>
    <sheetView showGridLines="0" zoomScaleNormal="100" workbookViewId="0">
      <selection activeCell="C4" sqref="C4:D6"/>
    </sheetView>
  </sheetViews>
  <sheetFormatPr defaultColWidth="8.6640625" defaultRowHeight="30" customHeight="1" x14ac:dyDescent="0.4"/>
  <cols>
    <col min="1" max="1" width="9.109375" style="44" customWidth="1"/>
    <col min="2" max="2" width="12.5546875" style="44" customWidth="1"/>
    <col min="3" max="3" width="13.44140625" style="50" customWidth="1"/>
    <col min="4" max="4" width="18.5546875" style="46" customWidth="1"/>
    <col min="5" max="5" width="12.6640625" style="46" customWidth="1"/>
    <col min="6" max="6" width="21.21875" style="46" customWidth="1"/>
    <col min="7" max="7" width="20.109375" style="44" customWidth="1"/>
    <col min="8" max="8" width="11.88671875" style="44" customWidth="1"/>
    <col min="9" max="9" width="13.21875" style="44" customWidth="1"/>
    <col min="10" max="10" width="2.6640625" style="44" customWidth="1"/>
    <col min="11" max="11" width="8.6640625" style="47" customWidth="1"/>
    <col min="12" max="12" width="8.6640625" style="44" customWidth="1"/>
    <col min="13" max="14" width="4.44140625" style="44" customWidth="1"/>
    <col min="15" max="15" width="17.88671875" style="44" customWidth="1"/>
    <col min="16" max="16" width="8.6640625" style="44" bestFit="1" customWidth="1"/>
    <col min="17" max="17" width="8.6640625" style="44" customWidth="1"/>
    <col min="18" max="18" width="13.44140625" style="44" bestFit="1" customWidth="1"/>
    <col min="19" max="16384" width="8.6640625" style="44"/>
  </cols>
  <sheetData>
    <row r="1" spans="1:16" ht="45" customHeight="1" x14ac:dyDescent="0.4"/>
    <row r="2" spans="1:16" ht="30" customHeight="1" x14ac:dyDescent="0.4">
      <c r="A2" s="285" t="s">
        <v>129</v>
      </c>
      <c r="B2" s="285"/>
      <c r="C2" s="285"/>
      <c r="D2" s="285"/>
      <c r="E2" s="45"/>
    </row>
    <row r="3" spans="1:16" ht="20.100000000000001" customHeight="1" x14ac:dyDescent="0.15">
      <c r="A3" s="48"/>
      <c r="B3" s="49" t="s">
        <v>62</v>
      </c>
      <c r="C3" s="286" t="s">
        <v>63</v>
      </c>
      <c r="D3" s="287"/>
      <c r="E3" s="45"/>
      <c r="G3" s="49" t="s">
        <v>64</v>
      </c>
      <c r="H3" s="278">
        <f>SUMIFS(May[Amount:],May[Paid By:],$L$3)</f>
        <v>0</v>
      </c>
      <c r="I3" s="279"/>
      <c r="L3" s="63" t="s">
        <v>65</v>
      </c>
    </row>
    <row r="4" spans="1:16" ht="20.100000000000001" customHeight="1" x14ac:dyDescent="0.15">
      <c r="A4" s="48"/>
      <c r="B4" s="49" t="s">
        <v>135</v>
      </c>
      <c r="C4" s="286"/>
      <c r="D4" s="287"/>
      <c r="E4" s="45"/>
      <c r="G4" s="49" t="s">
        <v>66</v>
      </c>
      <c r="H4" s="280">
        <f>SUMIFS(May[Amount:],May[Paid By:],$L$4)</f>
        <v>0</v>
      </c>
      <c r="I4" s="279"/>
      <c r="L4" s="63" t="s">
        <v>67</v>
      </c>
    </row>
    <row r="5" spans="1:16" ht="20.100000000000001" customHeight="1" x14ac:dyDescent="0.15">
      <c r="A5" s="48"/>
      <c r="B5" s="49" t="s">
        <v>31</v>
      </c>
      <c r="C5" s="286"/>
      <c r="D5" s="287"/>
      <c r="E5" s="45"/>
      <c r="G5" s="49" t="s">
        <v>68</v>
      </c>
      <c r="H5" s="280">
        <f>SUM(H3:I4)</f>
        <v>0</v>
      </c>
      <c r="I5" s="279"/>
    </row>
    <row r="6" spans="1:16" ht="20.100000000000001" customHeight="1" x14ac:dyDescent="0.15">
      <c r="A6" s="48"/>
      <c r="B6" s="49" t="s">
        <v>32</v>
      </c>
      <c r="C6" s="286"/>
      <c r="D6" s="287"/>
      <c r="E6" s="45"/>
      <c r="G6" s="49" t="s">
        <v>69</v>
      </c>
      <c r="H6" s="293"/>
      <c r="I6" s="294"/>
    </row>
    <row r="7" spans="1:16" ht="20.100000000000001" customHeight="1" x14ac:dyDescent="0.15">
      <c r="A7" s="48"/>
      <c r="B7" s="151"/>
      <c r="C7" s="295"/>
      <c r="D7" s="295"/>
      <c r="E7" s="45"/>
      <c r="G7" s="49" t="s">
        <v>70</v>
      </c>
      <c r="H7" s="283">
        <f>'4.Apr'!H7+H6-H5</f>
        <v>0</v>
      </c>
      <c r="I7" s="284"/>
    </row>
    <row r="8" spans="1:16" ht="22.5" customHeight="1" x14ac:dyDescent="0.4"/>
    <row r="9" spans="1:16" ht="31.5" customHeight="1" x14ac:dyDescent="0.4">
      <c r="A9" s="159" t="s">
        <v>71</v>
      </c>
      <c r="B9" s="159" t="s">
        <v>72</v>
      </c>
      <c r="C9" s="160" t="s">
        <v>73</v>
      </c>
      <c r="D9" s="161" t="s">
        <v>74</v>
      </c>
      <c r="E9" s="161" t="s">
        <v>75</v>
      </c>
      <c r="F9" s="161" t="s">
        <v>76</v>
      </c>
      <c r="G9" s="159" t="s">
        <v>77</v>
      </c>
      <c r="H9" s="159" t="s">
        <v>78</v>
      </c>
      <c r="I9" s="162" t="s">
        <v>79</v>
      </c>
    </row>
    <row r="10" spans="1:16" ht="11.25" x14ac:dyDescent="0.4">
      <c r="A10" s="153"/>
      <c r="B10" s="153"/>
      <c r="C10" s="153"/>
      <c r="D10" s="153"/>
      <c r="E10" s="153"/>
      <c r="F10" s="153"/>
      <c r="G10" s="153"/>
      <c r="H10" s="153"/>
      <c r="I10" s="155"/>
      <c r="P10" s="51"/>
    </row>
    <row r="11" spans="1:16" ht="11.25" x14ac:dyDescent="0.4">
      <c r="A11" s="153"/>
      <c r="B11" s="153"/>
      <c r="C11" s="153"/>
      <c r="D11" s="153"/>
      <c r="E11" s="153"/>
      <c r="F11" s="153"/>
      <c r="G11" s="153"/>
      <c r="H11" s="153"/>
      <c r="I11" s="155"/>
      <c r="P11" s="51"/>
    </row>
    <row r="12" spans="1:16" ht="11.25" x14ac:dyDescent="0.4">
      <c r="A12" s="153"/>
      <c r="B12" s="153"/>
      <c r="C12" s="153"/>
      <c r="D12" s="153"/>
      <c r="E12" s="153"/>
      <c r="F12" s="153"/>
      <c r="G12" s="153"/>
      <c r="H12" s="153"/>
      <c r="I12" s="155"/>
      <c r="P12" s="51"/>
    </row>
    <row r="13" spans="1:16" ht="11.25" x14ac:dyDescent="0.4">
      <c r="A13" s="153"/>
      <c r="B13" s="153"/>
      <c r="C13" s="153"/>
      <c r="D13" s="153"/>
      <c r="E13" s="153"/>
      <c r="F13" s="153"/>
      <c r="G13" s="153"/>
      <c r="H13" s="153"/>
      <c r="I13" s="155"/>
      <c r="P13" s="51"/>
    </row>
    <row r="14" spans="1:16" ht="11.25" x14ac:dyDescent="0.4">
      <c r="A14" s="153"/>
      <c r="B14" s="153"/>
      <c r="C14" s="153"/>
      <c r="D14" s="153"/>
      <c r="E14" s="153"/>
      <c r="F14" s="153"/>
      <c r="G14" s="153"/>
      <c r="H14" s="153"/>
      <c r="I14" s="155"/>
      <c r="P14" s="51"/>
    </row>
    <row r="15" spans="1:16" ht="11.25" x14ac:dyDescent="0.4">
      <c r="A15" s="153"/>
      <c r="B15" s="153"/>
      <c r="C15" s="153"/>
      <c r="D15" s="153"/>
      <c r="E15" s="153"/>
      <c r="F15" s="153"/>
      <c r="G15" s="153"/>
      <c r="H15" s="153"/>
      <c r="I15" s="155"/>
      <c r="P15" s="51"/>
    </row>
    <row r="16" spans="1:16" ht="11.25" x14ac:dyDescent="0.4">
      <c r="A16" s="153"/>
      <c r="B16" s="153"/>
      <c r="C16" s="153"/>
      <c r="D16" s="153"/>
      <c r="E16" s="153"/>
      <c r="F16" s="153"/>
      <c r="G16" s="153"/>
      <c r="H16" s="153"/>
      <c r="I16" s="155"/>
      <c r="P16" s="51"/>
    </row>
    <row r="17" spans="1:16" ht="11.25" x14ac:dyDescent="0.4">
      <c r="A17" s="156"/>
      <c r="B17" s="156"/>
      <c r="C17" s="156"/>
      <c r="D17" s="156"/>
      <c r="E17" s="156"/>
      <c r="F17" s="156"/>
      <c r="G17" s="156"/>
      <c r="H17" s="156"/>
      <c r="I17" s="158"/>
      <c r="P17" s="51"/>
    </row>
    <row r="18" spans="1:16" ht="17.100000000000001" customHeight="1" thickBot="1" x14ac:dyDescent="0.45">
      <c r="I18" s="152">
        <f>SUBTOTAL(109,May[Amount:])</f>
        <v>0</v>
      </c>
      <c r="P18" s="51"/>
    </row>
    <row r="19" spans="1:16" ht="11.25" x14ac:dyDescent="0.4">
      <c r="A19" s="53"/>
      <c r="B19" s="53"/>
      <c r="C19" s="54"/>
      <c r="D19" s="52"/>
      <c r="E19" s="52"/>
      <c r="F19" s="52"/>
      <c r="G19" s="53"/>
      <c r="P19" s="51"/>
    </row>
    <row r="20" spans="1:16" ht="11.25" x14ac:dyDescent="0.4">
      <c r="A20" s="277" t="s">
        <v>130</v>
      </c>
      <c r="B20" s="277"/>
      <c r="C20" s="277"/>
      <c r="D20" s="277"/>
      <c r="E20" s="277"/>
      <c r="F20" s="277"/>
      <c r="G20" s="277"/>
      <c r="H20" s="277"/>
      <c r="I20" s="277"/>
      <c r="L20" s="133"/>
      <c r="P20" s="51"/>
    </row>
    <row r="21" spans="1:16" ht="17.100000000000001" customHeight="1" x14ac:dyDescent="0.4">
      <c r="A21" s="277"/>
      <c r="B21" s="277"/>
      <c r="C21" s="277"/>
      <c r="D21" s="277"/>
      <c r="E21" s="277"/>
      <c r="F21" s="277"/>
      <c r="G21" s="277"/>
      <c r="H21" s="277"/>
      <c r="I21" s="277"/>
      <c r="L21" s="133"/>
      <c r="P21" s="51"/>
    </row>
    <row r="22" spans="1:16" ht="17.100000000000001" customHeight="1" x14ac:dyDescent="0.4">
      <c r="B22" s="122"/>
      <c r="C22" s="123"/>
      <c r="D22" s="121"/>
      <c r="E22" s="121"/>
      <c r="F22" s="121"/>
      <c r="G22" s="122"/>
      <c r="H22" s="118"/>
      <c r="I22" s="118"/>
      <c r="L22" s="133"/>
      <c r="P22" s="51"/>
    </row>
    <row r="23" spans="1:16" ht="17.100000000000001" customHeight="1" x14ac:dyDescent="0.4">
      <c r="A23" s="175" t="s">
        <v>131</v>
      </c>
      <c r="B23" s="122"/>
      <c r="C23" s="123"/>
      <c r="D23" s="121"/>
      <c r="E23" s="121"/>
      <c r="F23" s="121" t="s">
        <v>132</v>
      </c>
      <c r="G23" s="122"/>
      <c r="H23" s="118"/>
      <c r="I23" s="118"/>
      <c r="L23" s="133"/>
      <c r="P23" s="51"/>
    </row>
    <row r="24" spans="1:16" ht="17.100000000000001" customHeight="1" x14ac:dyDescent="0.4">
      <c r="A24" s="122"/>
      <c r="B24" s="288" t="s">
        <v>80</v>
      </c>
      <c r="C24" s="288"/>
      <c r="D24" s="288"/>
      <c r="E24" s="121"/>
      <c r="F24" s="288" t="s">
        <v>80</v>
      </c>
      <c r="G24" s="288"/>
      <c r="L24" s="133"/>
      <c r="P24" s="51"/>
    </row>
    <row r="25" spans="1:16" ht="11.25" x14ac:dyDescent="0.4">
      <c r="L25" s="133"/>
      <c r="P25" s="51"/>
    </row>
    <row r="26" spans="1:16" ht="11.25" x14ac:dyDescent="0.4">
      <c r="A26" s="135" t="s">
        <v>133</v>
      </c>
      <c r="B26" s="136"/>
      <c r="C26" s="137"/>
      <c r="D26" s="138"/>
      <c r="E26" s="138"/>
      <c r="F26" s="138"/>
      <c r="G26" s="136"/>
      <c r="H26" s="136"/>
      <c r="I26" s="139"/>
      <c r="L26" s="133"/>
      <c r="P26" s="51"/>
    </row>
    <row r="27" spans="1:16" ht="11.25" customHeight="1" x14ac:dyDescent="0.4">
      <c r="A27" s="290" t="s">
        <v>134</v>
      </c>
      <c r="B27" s="291"/>
      <c r="C27" s="291"/>
      <c r="D27" s="291"/>
      <c r="E27" s="291"/>
      <c r="F27" s="291"/>
      <c r="G27" s="291"/>
      <c r="H27" s="291"/>
      <c r="I27" s="292"/>
      <c r="L27" s="133"/>
      <c r="P27" s="51"/>
    </row>
    <row r="28" spans="1:16" ht="17.100000000000001" customHeight="1" x14ac:dyDescent="0.4">
      <c r="A28" s="140"/>
      <c r="B28" s="141"/>
      <c r="C28" s="142"/>
      <c r="D28" s="143"/>
      <c r="E28" s="143"/>
      <c r="F28" s="143"/>
      <c r="G28" s="141"/>
      <c r="H28" s="144"/>
      <c r="I28" s="145"/>
      <c r="L28" s="133"/>
      <c r="P28" s="51"/>
    </row>
    <row r="29" spans="1:16" ht="17.100000000000001" customHeight="1" x14ac:dyDescent="0.4">
      <c r="A29" s="146" t="s">
        <v>131</v>
      </c>
      <c r="B29" s="141"/>
      <c r="C29" s="142"/>
      <c r="D29" s="143"/>
      <c r="E29" s="143"/>
      <c r="F29" s="143" t="s">
        <v>132</v>
      </c>
      <c r="G29" s="141"/>
      <c r="H29" s="144"/>
      <c r="I29" s="145"/>
      <c r="L29" s="133"/>
      <c r="P29" s="51"/>
    </row>
    <row r="30" spans="1:16" ht="17.100000000000001" customHeight="1" x14ac:dyDescent="0.4">
      <c r="A30" s="147"/>
      <c r="B30" s="289" t="s">
        <v>141</v>
      </c>
      <c r="C30" s="289"/>
      <c r="D30" s="289"/>
      <c r="E30" s="148"/>
      <c r="F30" s="289" t="s">
        <v>142</v>
      </c>
      <c r="G30" s="289"/>
      <c r="H30" s="149"/>
      <c r="I30" s="150"/>
      <c r="L30" s="133"/>
      <c r="P30" s="51"/>
    </row>
    <row r="31" spans="1:16" ht="11.25" x14ac:dyDescent="0.4">
      <c r="P31" s="51"/>
    </row>
    <row r="32" spans="1:16" ht="11.25" x14ac:dyDescent="0.4">
      <c r="P32" s="51"/>
    </row>
    <row r="33" spans="16:16" ht="11.25" x14ac:dyDescent="0.4">
      <c r="P33" s="51"/>
    </row>
    <row r="34" spans="16:16" ht="11.25" x14ac:dyDescent="0.4">
      <c r="P34" s="51"/>
    </row>
    <row r="35" spans="16:16" ht="11.25" x14ac:dyDescent="0.4">
      <c r="P35" s="51"/>
    </row>
    <row r="36" spans="16:16" ht="11.25" x14ac:dyDescent="0.4">
      <c r="P36" s="51"/>
    </row>
    <row r="37" spans="16:16" ht="11.25" x14ac:dyDescent="0.4">
      <c r="P37" s="51"/>
    </row>
    <row r="38" spans="16:16" ht="11.25" x14ac:dyDescent="0.4">
      <c r="P38" s="51"/>
    </row>
    <row r="39" spans="16:16" ht="11.25" x14ac:dyDescent="0.4">
      <c r="P39" s="51"/>
    </row>
    <row r="40" spans="16:16" ht="11.25" x14ac:dyDescent="0.4">
      <c r="P40" s="51"/>
    </row>
    <row r="41" spans="16:16" ht="11.25" x14ac:dyDescent="0.4">
      <c r="P41" s="51"/>
    </row>
    <row r="42" spans="16:16" ht="11.25" x14ac:dyDescent="0.4">
      <c r="P42" s="51"/>
    </row>
    <row r="43" spans="16:16" ht="11.25" x14ac:dyDescent="0.4">
      <c r="P43" s="51"/>
    </row>
    <row r="44" spans="16:16" ht="11.25" x14ac:dyDescent="0.4">
      <c r="P44" s="51"/>
    </row>
    <row r="45" spans="16:16" ht="11.25" x14ac:dyDescent="0.4">
      <c r="P45" s="51"/>
    </row>
    <row r="46" spans="16:16" ht="11.25" x14ac:dyDescent="0.4">
      <c r="P46" s="51"/>
    </row>
    <row r="47" spans="16:16" ht="11.25" x14ac:dyDescent="0.4">
      <c r="P47" s="51"/>
    </row>
    <row r="48" spans="16:16" ht="11.25" x14ac:dyDescent="0.4">
      <c r="P48" s="51"/>
    </row>
    <row r="49" spans="15:16" ht="11.25" x14ac:dyDescent="0.4">
      <c r="P49" s="51"/>
    </row>
    <row r="50" spans="15:16" ht="11.25" x14ac:dyDescent="0.4">
      <c r="P50" s="51"/>
    </row>
    <row r="51" spans="15:16" ht="11.25" x14ac:dyDescent="0.4">
      <c r="P51" s="51"/>
    </row>
    <row r="52" spans="15:16" ht="11.25" x14ac:dyDescent="0.4">
      <c r="P52" s="51"/>
    </row>
    <row r="53" spans="15:16" ht="11.25" x14ac:dyDescent="0.4">
      <c r="P53" s="51"/>
    </row>
    <row r="54" spans="15:16" ht="11.25" x14ac:dyDescent="0.4">
      <c r="P54" s="51"/>
    </row>
    <row r="55" spans="15:16" ht="11.25" x14ac:dyDescent="0.4">
      <c r="P55" s="51"/>
    </row>
    <row r="56" spans="15:16" ht="11.25" x14ac:dyDescent="0.4">
      <c r="P56" s="51"/>
    </row>
    <row r="57" spans="15:16" ht="11.25" x14ac:dyDescent="0.4">
      <c r="P57" s="51"/>
    </row>
    <row r="58" spans="15:16" ht="11.25" x14ac:dyDescent="0.4">
      <c r="P58" s="51"/>
    </row>
    <row r="59" spans="15:16" ht="33.6" customHeight="1" x14ac:dyDescent="0.4">
      <c r="O59" s="56"/>
      <c r="P59" s="51"/>
    </row>
    <row r="60" spans="15:16" ht="33.6" customHeight="1" x14ac:dyDescent="0.4">
      <c r="O60" s="56"/>
      <c r="P60" s="51"/>
    </row>
    <row r="61" spans="15:16" ht="33.6" customHeight="1" x14ac:dyDescent="0.4">
      <c r="O61" s="56"/>
      <c r="P61" s="51"/>
    </row>
    <row r="62" spans="15:16" ht="33.6" customHeight="1" x14ac:dyDescent="0.4">
      <c r="O62" s="56"/>
      <c r="P62" s="51"/>
    </row>
    <row r="63" spans="15:16" ht="33.6" customHeight="1" x14ac:dyDescent="0.4">
      <c r="O63" s="56"/>
      <c r="P63" s="51"/>
    </row>
    <row r="64" spans="15:16" ht="33.6" customHeight="1" x14ac:dyDescent="0.4">
      <c r="O64" s="56"/>
      <c r="P64" s="51"/>
    </row>
    <row r="65" spans="15:16" ht="33.6" customHeight="1" x14ac:dyDescent="0.4">
      <c r="O65" s="56"/>
      <c r="P65" s="51"/>
    </row>
    <row r="66" spans="15:16" ht="33.6" customHeight="1" x14ac:dyDescent="0.4">
      <c r="O66" s="56"/>
      <c r="P66" s="51"/>
    </row>
    <row r="67" spans="15:16" ht="33.6" customHeight="1" x14ac:dyDescent="0.4">
      <c r="O67" s="56"/>
      <c r="P67" s="51"/>
    </row>
    <row r="68" spans="15:16" ht="33.6" customHeight="1" x14ac:dyDescent="0.4">
      <c r="O68" s="56"/>
      <c r="P68" s="51"/>
    </row>
    <row r="69" spans="15:16" ht="33.6" customHeight="1" x14ac:dyDescent="0.4">
      <c r="O69" s="56"/>
      <c r="P69" s="51"/>
    </row>
    <row r="70" spans="15:16" ht="33.6" customHeight="1" x14ac:dyDescent="0.4">
      <c r="O70" s="56"/>
      <c r="P70" s="51"/>
    </row>
    <row r="71" spans="15:16" ht="33.6" customHeight="1" x14ac:dyDescent="0.4">
      <c r="O71" s="56"/>
      <c r="P71" s="51"/>
    </row>
    <row r="72" spans="15:16" ht="33.6" customHeight="1" x14ac:dyDescent="0.4">
      <c r="O72" s="56"/>
      <c r="P72" s="51"/>
    </row>
    <row r="73" spans="15:16" ht="33.6" customHeight="1" x14ac:dyDescent="0.4">
      <c r="O73" s="56"/>
      <c r="P73" s="51"/>
    </row>
    <row r="74" spans="15:16" ht="33.6" customHeight="1" x14ac:dyDescent="0.4">
      <c r="O74" s="56"/>
      <c r="P74" s="51"/>
    </row>
    <row r="75" spans="15:16" ht="33.6" customHeight="1" x14ac:dyDescent="0.4">
      <c r="O75" s="56"/>
      <c r="P75" s="51"/>
    </row>
    <row r="76" spans="15:16" ht="33.6" customHeight="1" x14ac:dyDescent="0.4">
      <c r="O76" s="56"/>
      <c r="P76" s="51"/>
    </row>
    <row r="77" spans="15:16" ht="33.6" customHeight="1" x14ac:dyDescent="0.4">
      <c r="O77" s="56"/>
      <c r="P77" s="51"/>
    </row>
    <row r="78" spans="15:16" ht="33.6" customHeight="1" x14ac:dyDescent="0.4">
      <c r="O78" s="56"/>
      <c r="P78" s="51"/>
    </row>
    <row r="79" spans="15:16" ht="33.6" customHeight="1" x14ac:dyDescent="0.4">
      <c r="O79" s="56"/>
      <c r="P79" s="51"/>
    </row>
    <row r="80" spans="15:16" ht="33.6" customHeight="1" x14ac:dyDescent="0.4">
      <c r="O80" s="56"/>
      <c r="P80" s="51"/>
    </row>
    <row r="81" spans="15:16" ht="33.6" customHeight="1" x14ac:dyDescent="0.4">
      <c r="O81" s="56"/>
      <c r="P81" s="51"/>
    </row>
    <row r="82" spans="15:16" ht="33.6" customHeight="1" x14ac:dyDescent="0.4">
      <c r="O82" s="56"/>
      <c r="P82" s="51"/>
    </row>
    <row r="83" spans="15:16" ht="33.6" customHeight="1" x14ac:dyDescent="0.4">
      <c r="O83" s="56"/>
      <c r="P83" s="51"/>
    </row>
    <row r="84" spans="15:16" ht="33.6" customHeight="1" x14ac:dyDescent="0.4">
      <c r="O84" s="56"/>
      <c r="P84" s="51"/>
    </row>
    <row r="85" spans="15:16" ht="33.6" customHeight="1" x14ac:dyDescent="0.4">
      <c r="O85" s="56"/>
      <c r="P85" s="51"/>
    </row>
    <row r="86" spans="15:16" ht="33.6" customHeight="1" x14ac:dyDescent="0.4">
      <c r="O86" s="56"/>
      <c r="P86" s="51"/>
    </row>
    <row r="87" spans="15:16" ht="33.6" customHeight="1" x14ac:dyDescent="0.4">
      <c r="O87" s="56"/>
      <c r="P87" s="51"/>
    </row>
    <row r="88" spans="15:16" ht="33.6" customHeight="1" x14ac:dyDescent="0.4">
      <c r="O88" s="56"/>
      <c r="P88" s="51"/>
    </row>
    <row r="89" spans="15:16" ht="33.6" customHeight="1" x14ac:dyDescent="0.4">
      <c r="O89" s="56"/>
      <c r="P89" s="51"/>
    </row>
    <row r="90" spans="15:16" ht="33.6" customHeight="1" x14ac:dyDescent="0.4">
      <c r="O90" s="56"/>
      <c r="P90" s="51"/>
    </row>
    <row r="91" spans="15:16" ht="33.6" customHeight="1" x14ac:dyDescent="0.4">
      <c r="O91" s="56"/>
      <c r="P91" s="51"/>
    </row>
    <row r="92" spans="15:16" ht="33.6" customHeight="1" x14ac:dyDescent="0.4">
      <c r="O92" s="56"/>
      <c r="P92" s="51"/>
    </row>
    <row r="93" spans="15:16" ht="33.6" customHeight="1" x14ac:dyDescent="0.4">
      <c r="O93" s="56"/>
      <c r="P93" s="51"/>
    </row>
    <row r="94" spans="15:16" ht="33.6" customHeight="1" x14ac:dyDescent="0.4">
      <c r="O94" s="56"/>
      <c r="P94" s="51"/>
    </row>
    <row r="95" spans="15:16" ht="33.6" customHeight="1" x14ac:dyDescent="0.4">
      <c r="O95" s="56"/>
      <c r="P95" s="51"/>
    </row>
    <row r="96" spans="15:16" ht="33.6" customHeight="1" x14ac:dyDescent="0.4">
      <c r="O96" s="56"/>
      <c r="P96" s="51"/>
    </row>
    <row r="97" spans="15:16" ht="33.6" customHeight="1" x14ac:dyDescent="0.4">
      <c r="O97" s="56"/>
      <c r="P97" s="51"/>
    </row>
    <row r="98" spans="15:16" ht="33.6" customHeight="1" x14ac:dyDescent="0.4">
      <c r="O98" s="56"/>
      <c r="P98" s="51"/>
    </row>
    <row r="99" spans="15:16" ht="33.6" customHeight="1" x14ac:dyDescent="0.4">
      <c r="O99" s="56"/>
      <c r="P99" s="51"/>
    </row>
    <row r="100" spans="15:16" ht="33.6" customHeight="1" x14ac:dyDescent="0.4">
      <c r="O100" s="56"/>
      <c r="P100" s="51"/>
    </row>
    <row r="101" spans="15:16" ht="33.6" customHeight="1" x14ac:dyDescent="0.4">
      <c r="O101" s="56"/>
      <c r="P101" s="51"/>
    </row>
    <row r="102" spans="15:16" ht="33.6" customHeight="1" x14ac:dyDescent="0.4">
      <c r="O102" s="56"/>
      <c r="P102" s="51"/>
    </row>
    <row r="103" spans="15:16" ht="33.6" customHeight="1" x14ac:dyDescent="0.4">
      <c r="O103" s="56"/>
      <c r="P103" s="51"/>
    </row>
    <row r="104" spans="15:16" ht="33.6" customHeight="1" x14ac:dyDescent="0.4">
      <c r="O104" s="56"/>
      <c r="P104" s="51"/>
    </row>
    <row r="105" spans="15:16" ht="33.6" customHeight="1" x14ac:dyDescent="0.4">
      <c r="O105" s="56"/>
      <c r="P105" s="51"/>
    </row>
    <row r="106" spans="15:16" ht="33.6" customHeight="1" x14ac:dyDescent="0.4">
      <c r="O106" s="56"/>
      <c r="P106" s="51"/>
    </row>
    <row r="107" spans="15:16" ht="33.6" customHeight="1" x14ac:dyDescent="0.4">
      <c r="O107" s="56"/>
      <c r="P107" s="51"/>
    </row>
    <row r="108" spans="15:16" ht="33.6" customHeight="1" x14ac:dyDescent="0.4">
      <c r="O108" s="56"/>
      <c r="P108" s="51"/>
    </row>
    <row r="109" spans="15:16" ht="33.6" customHeight="1" x14ac:dyDescent="0.4">
      <c r="O109" s="56"/>
      <c r="P109" s="51"/>
    </row>
    <row r="110" spans="15:16" ht="33.6" customHeight="1" x14ac:dyDescent="0.4">
      <c r="O110" s="56"/>
      <c r="P110" s="51"/>
    </row>
    <row r="111" spans="15:16" ht="33.6" customHeight="1" x14ac:dyDescent="0.4">
      <c r="O111" s="56"/>
      <c r="P111" s="51"/>
    </row>
    <row r="112" spans="15:16" ht="33.6" customHeight="1" x14ac:dyDescent="0.4">
      <c r="O112" s="56"/>
      <c r="P112" s="51"/>
    </row>
    <row r="113" spans="15:16" ht="33.6" customHeight="1" x14ac:dyDescent="0.4">
      <c r="O113" s="56"/>
      <c r="P113" s="51"/>
    </row>
    <row r="114" spans="15:16" ht="33.6" customHeight="1" x14ac:dyDescent="0.4">
      <c r="O114" s="56"/>
      <c r="P114" s="51"/>
    </row>
    <row r="115" spans="15:16" ht="33.6" customHeight="1" x14ac:dyDescent="0.4">
      <c r="O115" s="56"/>
      <c r="P115" s="51"/>
    </row>
    <row r="116" spans="15:16" ht="33.6" customHeight="1" x14ac:dyDescent="0.4">
      <c r="O116" s="56"/>
      <c r="P116" s="51"/>
    </row>
    <row r="117" spans="15:16" ht="33.6" customHeight="1" x14ac:dyDescent="0.4">
      <c r="O117" s="56"/>
      <c r="P117" s="51"/>
    </row>
    <row r="118" spans="15:16" ht="33.6" customHeight="1" x14ac:dyDescent="0.4">
      <c r="O118" s="56"/>
      <c r="P118" s="51"/>
    </row>
    <row r="119" spans="15:16" ht="33.6" customHeight="1" x14ac:dyDescent="0.4">
      <c r="O119" s="56"/>
      <c r="P119" s="51"/>
    </row>
    <row r="120" spans="15:16" ht="33.6" customHeight="1" x14ac:dyDescent="0.4">
      <c r="O120" s="56"/>
      <c r="P120" s="51"/>
    </row>
    <row r="121" spans="15:16" ht="33.6" customHeight="1" x14ac:dyDescent="0.4">
      <c r="O121" s="56"/>
      <c r="P121" s="51"/>
    </row>
    <row r="122" spans="15:16" ht="33.6" customHeight="1" x14ac:dyDescent="0.4">
      <c r="O122" s="56"/>
      <c r="P122" s="51"/>
    </row>
    <row r="123" spans="15:16" ht="33.6" customHeight="1" x14ac:dyDescent="0.4">
      <c r="O123" s="56"/>
      <c r="P123" s="51"/>
    </row>
    <row r="124" spans="15:16" ht="33.6" customHeight="1" x14ac:dyDescent="0.4">
      <c r="O124" s="56"/>
      <c r="P124" s="51"/>
    </row>
    <row r="125" spans="15:16" ht="33.6" customHeight="1" x14ac:dyDescent="0.4">
      <c r="O125" s="56"/>
      <c r="P125" s="51"/>
    </row>
    <row r="126" spans="15:16" ht="33.6" customHeight="1" x14ac:dyDescent="0.4">
      <c r="O126" s="56"/>
      <c r="P126" s="51"/>
    </row>
    <row r="127" spans="15:16" ht="33.6" customHeight="1" x14ac:dyDescent="0.4">
      <c r="O127" s="56"/>
      <c r="P127" s="51"/>
    </row>
    <row r="128" spans="15:16" ht="33.6" customHeight="1" x14ac:dyDescent="0.4">
      <c r="O128" s="56"/>
      <c r="P128" s="51"/>
    </row>
    <row r="129" spans="15:16" ht="33.6" customHeight="1" x14ac:dyDescent="0.4">
      <c r="O129" s="56"/>
      <c r="P129" s="51"/>
    </row>
    <row r="130" spans="15:16" ht="33.6" customHeight="1" x14ac:dyDescent="0.4">
      <c r="O130" s="56"/>
      <c r="P130" s="51"/>
    </row>
    <row r="131" spans="15:16" ht="33.6" customHeight="1" x14ac:dyDescent="0.4">
      <c r="O131" s="56"/>
      <c r="P131" s="51"/>
    </row>
    <row r="132" spans="15:16" ht="33.6" customHeight="1" x14ac:dyDescent="0.4">
      <c r="O132" s="56"/>
      <c r="P132" s="51"/>
    </row>
    <row r="133" spans="15:16" ht="33.6" customHeight="1" x14ac:dyDescent="0.4">
      <c r="O133" s="56"/>
      <c r="P133" s="51"/>
    </row>
    <row r="134" spans="15:16" ht="33.6" customHeight="1" x14ac:dyDescent="0.4">
      <c r="O134" s="56"/>
      <c r="P134" s="51"/>
    </row>
    <row r="135" spans="15:16" ht="33.6" customHeight="1" x14ac:dyDescent="0.4">
      <c r="O135" s="56"/>
      <c r="P135" s="51"/>
    </row>
    <row r="136" spans="15:16" ht="33.6" customHeight="1" x14ac:dyDescent="0.4">
      <c r="O136" s="56"/>
      <c r="P136" s="51"/>
    </row>
    <row r="137" spans="15:16" ht="33.6" customHeight="1" x14ac:dyDescent="0.4">
      <c r="O137" s="56"/>
      <c r="P137" s="51"/>
    </row>
    <row r="138" spans="15:16" ht="33.6" customHeight="1" x14ac:dyDescent="0.4">
      <c r="O138" s="56"/>
      <c r="P138" s="51"/>
    </row>
    <row r="139" spans="15:16" ht="33.6" customHeight="1" x14ac:dyDescent="0.4">
      <c r="O139" s="56"/>
      <c r="P139" s="51"/>
    </row>
    <row r="140" spans="15:16" ht="33.6" customHeight="1" x14ac:dyDescent="0.4">
      <c r="O140" s="56"/>
    </row>
    <row r="141" spans="15:16" ht="33.6" customHeight="1" x14ac:dyDescent="0.4">
      <c r="O141" s="56"/>
    </row>
    <row r="142" spans="15:16" ht="33.6" customHeight="1" x14ac:dyDescent="0.4">
      <c r="O142" s="56"/>
    </row>
    <row r="143" spans="15:16" ht="33.6" customHeight="1" x14ac:dyDescent="0.4">
      <c r="O143" s="56"/>
    </row>
    <row r="144" spans="15:16" ht="33.6" customHeight="1" x14ac:dyDescent="0.4">
      <c r="O144" s="56"/>
    </row>
    <row r="145" spans="15:15" ht="33.6" customHeight="1" x14ac:dyDescent="0.4">
      <c r="O145" s="56"/>
    </row>
    <row r="146" spans="15:15" ht="33.6" customHeight="1" x14ac:dyDescent="0.4">
      <c r="O146" s="56"/>
    </row>
    <row r="147" spans="15:15" ht="30" customHeight="1" x14ac:dyDescent="0.4">
      <c r="O147" s="56"/>
    </row>
    <row r="148" spans="15:15" ht="30" customHeight="1" x14ac:dyDescent="0.4">
      <c r="O148" s="56"/>
    </row>
    <row r="149" spans="15:15" ht="30" customHeight="1" x14ac:dyDescent="0.4">
      <c r="O149" s="56"/>
    </row>
    <row r="150" spans="15:15" ht="30" customHeight="1" x14ac:dyDescent="0.4">
      <c r="O150" s="56"/>
    </row>
    <row r="151" spans="15:15" ht="30" customHeight="1" x14ac:dyDescent="0.4">
      <c r="O151" s="56"/>
    </row>
    <row r="152" spans="15:15" ht="30" customHeight="1" x14ac:dyDescent="0.4">
      <c r="O152" s="56"/>
    </row>
    <row r="153" spans="15:15" ht="30" customHeight="1" x14ac:dyDescent="0.4">
      <c r="O153" s="56"/>
    </row>
    <row r="154" spans="15:15" ht="30" customHeight="1" x14ac:dyDescent="0.4">
      <c r="O154" s="56"/>
    </row>
    <row r="155" spans="15:15" ht="30" customHeight="1" x14ac:dyDescent="0.4">
      <c r="O155" s="56"/>
    </row>
    <row r="156" spans="15:15" ht="30" customHeight="1" x14ac:dyDescent="0.4">
      <c r="O156" s="56"/>
    </row>
    <row r="157" spans="15:15" ht="30" customHeight="1" x14ac:dyDescent="0.4">
      <c r="O157" s="56"/>
    </row>
    <row r="158" spans="15:15" ht="30" customHeight="1" x14ac:dyDescent="0.4">
      <c r="O158" s="56"/>
    </row>
    <row r="159" spans="15:15" ht="30" customHeight="1" x14ac:dyDescent="0.4">
      <c r="O159" s="56"/>
    </row>
    <row r="160" spans="15:15" ht="30" customHeight="1" x14ac:dyDescent="0.4">
      <c r="O160" s="56"/>
    </row>
    <row r="161" spans="15:15" ht="30" customHeight="1" x14ac:dyDescent="0.4">
      <c r="O161" s="56"/>
    </row>
    <row r="162" spans="15:15" ht="30" customHeight="1" x14ac:dyDescent="0.4">
      <c r="O162" s="56"/>
    </row>
    <row r="163" spans="15:15" ht="30" customHeight="1" x14ac:dyDescent="0.4">
      <c r="O163" s="56"/>
    </row>
    <row r="164" spans="15:15" ht="30" customHeight="1" x14ac:dyDescent="0.4">
      <c r="O164" s="56"/>
    </row>
    <row r="165" spans="15:15" ht="30" customHeight="1" x14ac:dyDescent="0.4">
      <c r="O165" s="56"/>
    </row>
    <row r="166" spans="15:15" ht="30" customHeight="1" x14ac:dyDescent="0.4">
      <c r="O166" s="56"/>
    </row>
    <row r="167" spans="15:15" ht="30" customHeight="1" x14ac:dyDescent="0.4">
      <c r="O167" s="56"/>
    </row>
    <row r="168" spans="15:15" ht="30" customHeight="1" x14ac:dyDescent="0.4">
      <c r="O168" s="56"/>
    </row>
    <row r="169" spans="15:15" ht="30" customHeight="1" x14ac:dyDescent="0.4">
      <c r="O169" s="56"/>
    </row>
    <row r="170" spans="15:15" ht="30" customHeight="1" x14ac:dyDescent="0.4">
      <c r="O170" s="56"/>
    </row>
    <row r="171" spans="15:15" ht="30" customHeight="1" x14ac:dyDescent="0.4">
      <c r="O171" s="56"/>
    </row>
    <row r="172" spans="15:15" ht="30" customHeight="1" x14ac:dyDescent="0.4">
      <c r="O172" s="56"/>
    </row>
    <row r="173" spans="15:15" ht="30" customHeight="1" x14ac:dyDescent="0.4">
      <c r="O173" s="56"/>
    </row>
    <row r="174" spans="15:15" ht="30" customHeight="1" x14ac:dyDescent="0.4">
      <c r="O174" s="56"/>
    </row>
    <row r="175" spans="15:15" ht="30" customHeight="1" x14ac:dyDescent="0.4">
      <c r="O175" s="56"/>
    </row>
    <row r="176" spans="15:15" ht="30" customHeight="1" x14ac:dyDescent="0.4">
      <c r="O176" s="56"/>
    </row>
    <row r="177" spans="15:15" ht="30" customHeight="1" x14ac:dyDescent="0.4">
      <c r="O177" s="56"/>
    </row>
    <row r="178" spans="15:15" ht="30" customHeight="1" x14ac:dyDescent="0.4">
      <c r="O178" s="56"/>
    </row>
    <row r="179" spans="15:15" ht="30" customHeight="1" x14ac:dyDescent="0.4">
      <c r="O179" s="56"/>
    </row>
    <row r="180" spans="15:15" ht="30" customHeight="1" x14ac:dyDescent="0.4">
      <c r="O180" s="56"/>
    </row>
    <row r="181" spans="15:15" ht="30" customHeight="1" x14ac:dyDescent="0.4">
      <c r="O181" s="56"/>
    </row>
    <row r="182" spans="15:15" ht="30" customHeight="1" x14ac:dyDescent="0.4">
      <c r="O182" s="56"/>
    </row>
    <row r="183" spans="15:15" ht="30" customHeight="1" x14ac:dyDescent="0.4">
      <c r="O183" s="56"/>
    </row>
    <row r="184" spans="15:15" ht="30" customHeight="1" x14ac:dyDescent="0.4">
      <c r="O184" s="56"/>
    </row>
    <row r="185" spans="15:15" ht="30" customHeight="1" x14ac:dyDescent="0.4">
      <c r="O185" s="56"/>
    </row>
    <row r="186" spans="15:15" ht="60.75" customHeight="1" x14ac:dyDescent="0.4">
      <c r="O186" s="56"/>
    </row>
  </sheetData>
  <mergeCells count="17">
    <mergeCell ref="A20:I21"/>
    <mergeCell ref="B24:D24"/>
    <mergeCell ref="F24:G24"/>
    <mergeCell ref="A27:I27"/>
    <mergeCell ref="B30:D30"/>
    <mergeCell ref="F30:G30"/>
    <mergeCell ref="C6:D6"/>
    <mergeCell ref="H6:I6"/>
    <mergeCell ref="C7:D7"/>
    <mergeCell ref="H7:I7"/>
    <mergeCell ref="C5:D5"/>
    <mergeCell ref="H5:I5"/>
    <mergeCell ref="A2:D2"/>
    <mergeCell ref="C3:D3"/>
    <mergeCell ref="H3:I3"/>
    <mergeCell ref="C4:D4"/>
    <mergeCell ref="H4:I4"/>
  </mergeCells>
  <conditionalFormatting sqref="A2">
    <cfRule type="duplicateValues" dxfId="35" priority="1"/>
  </conditionalFormatting>
  <conditionalFormatting sqref="A3:A8 A18:A19 A31:A1048576">
    <cfRule type="duplicateValues" dxfId="34" priority="6"/>
  </conditionalFormatting>
  <conditionalFormatting sqref="A9">
    <cfRule type="duplicateValues" dxfId="33" priority="4"/>
  </conditionalFormatting>
  <conditionalFormatting sqref="A20 A25:A27">
    <cfRule type="duplicateValues" dxfId="32" priority="2"/>
  </conditionalFormatting>
  <dataValidations count="12">
    <dataValidation allowBlank="1" showInputMessage="1" showErrorMessage="1" prompt="Shkruani numrin e faturës apo transaksionit bankar" sqref="D10:E10" xr:uid="{A02B1C84-B210-48B0-A7F5-EA6954C25563}"/>
    <dataValidation allowBlank="1" showInputMessage="1" showErrorMessage="1" prompt="Shkruani numrin e Transaksionit duke filluar nga 1 dhe vazhdoni tutje." sqref="A9:A12" xr:uid="{F60F3E78-DADE-42A1-96EB-E0B9524DD8F0}"/>
    <dataValidation allowBlank="1" showInputMessage="1" showErrorMessage="1" prompt="Shkruani shumën e depozitit." sqref="I10" xr:uid="{90A84F0C-A5E6-4F00-B9CE-E7FA31FF9CF5}"/>
    <dataValidation allowBlank="1" showInputMessage="1" showErrorMessage="1" prompt="Shkruani shumën e paguar." sqref="I9" xr:uid="{B1728A88-82D5-40E8-96AF-B900522770E6}"/>
    <dataValidation allowBlank="1" showInputMessage="1" showErrorMessage="1" prompt="Përzgjedhni mënyrën e pagesës._x000a_" sqref="H9" xr:uid="{9C572878-00DB-47CD-B80D-5C3A982E5DEB}"/>
    <dataValidation allowBlank="1" showInputMessage="1" showErrorMessage="1" prompt="Zgjedhni nga Lista linjën përkatëse buxhetore. Mos shkruani me dorë." sqref="G9" xr:uid="{9752052D-1861-4B9A-A8EE-0824E4C57293}"/>
    <dataValidation allowBlank="1" showInputMessage="1" showErrorMessage="1" prompt="Shkruani përshkrimin e shpenzimit." sqref="F9" xr:uid="{D387538B-E67B-4762-B340-AB55A36247D1}"/>
    <dataValidation allowBlank="1" showInputMessage="1" showErrorMessage="1" prompt="Shkruani numrin e faturës apo transaksionit bankar._x000a_" sqref="E9" xr:uid="{6A47F540-784F-44C4-BF24-A8092B2DBB2A}"/>
    <dataValidation allowBlank="1" showInputMessage="1" showErrorMessage="1" prompt="Shkruani emrin e Biznesit/Personit që i/është procesuar pagesa._x000a_" sqref="D9" xr:uid="{A5FD37B8-8440-483D-84F2-251A1C7A023F}"/>
    <dataValidation allowBlank="1" showInputMessage="1" showErrorMessage="1" prompt="Shkruani datën se kur është paguar fatura sipas pasqyrave bankare." sqref="C9" xr:uid="{24D3EDC7-BB00-4B43-A58A-E7791185585F}"/>
    <dataValidation allowBlank="1" showInputMessage="1" showErrorMessage="1" prompt="Shkruani Datën e faturës apo transaksionit bankar." sqref="B9" xr:uid="{E0E3FE73-8155-4443-8402-C9754C4EC1A4}"/>
    <dataValidation type="list" allowBlank="1" showInputMessage="1" showErrorMessage="1" prompt="Shkruani numrin e faturës apo transaksionit bankar" sqref="H10:H17" xr:uid="{FFCBBB53-56CC-48C9-85F8-A89148E7FF74}">
      <formula1>$L$2:$L$4</formula1>
    </dataValidation>
  </dataValidations>
  <printOptions horizontalCentered="1"/>
  <pageMargins left="0.05" right="0.05" top="0.4" bottom="0.6" header="0.3" footer="0.3"/>
  <pageSetup paperSize="9" scale="94" fitToHeight="0" orientation="landscape" r:id="rId1"/>
  <headerFooter differentFirst="1">
    <oddFooter>Page &amp;P of &amp;N</oddFooter>
  </headerFooter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6DEC704-4DCD-49B5-85E7-7C87FB7E1FFA}">
          <x14:formula1>
            <xm:f>'3a. BudgetvsExpenditures'!$B$9:$B$45</xm:f>
          </x14:formula1>
          <xm:sqref>G10:G17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6D4D3D-A045-409B-A438-E64FE520820C}">
  <sheetPr>
    <tabColor theme="0"/>
    <pageSetUpPr fitToPage="1"/>
  </sheetPr>
  <dimension ref="A1:P187"/>
  <sheetViews>
    <sheetView showGridLines="0" zoomScaleNormal="100" workbookViewId="0">
      <selection activeCell="C4" sqref="C4:D6"/>
    </sheetView>
  </sheetViews>
  <sheetFormatPr defaultColWidth="8.6640625" defaultRowHeight="30" customHeight="1" x14ac:dyDescent="0.4"/>
  <cols>
    <col min="1" max="1" width="9.109375" style="44" customWidth="1"/>
    <col min="2" max="2" width="12.5546875" style="44" customWidth="1"/>
    <col min="3" max="3" width="13.44140625" style="50" customWidth="1"/>
    <col min="4" max="4" width="18.5546875" style="46" customWidth="1"/>
    <col min="5" max="5" width="12.6640625" style="46" customWidth="1"/>
    <col min="6" max="6" width="21.21875" style="46" customWidth="1"/>
    <col min="7" max="7" width="20.109375" style="44" customWidth="1"/>
    <col min="8" max="8" width="11.88671875" style="44" customWidth="1"/>
    <col min="9" max="9" width="13.21875" style="44" customWidth="1"/>
    <col min="10" max="10" width="2.6640625" style="44" customWidth="1"/>
    <col min="11" max="11" width="8.6640625" style="47" customWidth="1"/>
    <col min="12" max="12" width="8.6640625" style="44" customWidth="1"/>
    <col min="13" max="14" width="4.44140625" style="44" customWidth="1"/>
    <col min="15" max="15" width="17.88671875" style="44" customWidth="1"/>
    <col min="16" max="16" width="8.6640625" style="44" bestFit="1" customWidth="1"/>
    <col min="17" max="17" width="8.6640625" style="44" customWidth="1"/>
    <col min="18" max="18" width="13.44140625" style="44" bestFit="1" customWidth="1"/>
    <col min="19" max="16384" width="8.6640625" style="44"/>
  </cols>
  <sheetData>
    <row r="1" spans="1:16" ht="45" customHeight="1" x14ac:dyDescent="0.4"/>
    <row r="2" spans="1:16" ht="30" customHeight="1" x14ac:dyDescent="0.4">
      <c r="A2" s="285" t="s">
        <v>129</v>
      </c>
      <c r="B2" s="285"/>
      <c r="C2" s="285"/>
      <c r="D2" s="285"/>
      <c r="E2" s="45"/>
    </row>
    <row r="3" spans="1:16" ht="20.100000000000001" customHeight="1" x14ac:dyDescent="0.15">
      <c r="A3" s="48"/>
      <c r="B3" s="49" t="s">
        <v>62</v>
      </c>
      <c r="C3" s="286" t="s">
        <v>63</v>
      </c>
      <c r="D3" s="287"/>
      <c r="E3" s="45"/>
      <c r="G3" s="49" t="s">
        <v>64</v>
      </c>
      <c r="H3" s="278">
        <f>SUMIFS(June[Amount:],June[Paid By:],$L$3)</f>
        <v>0</v>
      </c>
      <c r="I3" s="279"/>
      <c r="L3" s="63" t="s">
        <v>65</v>
      </c>
    </row>
    <row r="4" spans="1:16" ht="20.100000000000001" customHeight="1" x14ac:dyDescent="0.15">
      <c r="A4" s="48"/>
      <c r="B4" s="49" t="s">
        <v>135</v>
      </c>
      <c r="C4" s="286"/>
      <c r="D4" s="287"/>
      <c r="E4" s="45"/>
      <c r="G4" s="49" t="s">
        <v>66</v>
      </c>
      <c r="H4" s="280">
        <f>SUMIFS(June[Amount:],June[Paid By:],$L$4)</f>
        <v>0</v>
      </c>
      <c r="I4" s="279"/>
      <c r="L4" s="63" t="s">
        <v>67</v>
      </c>
    </row>
    <row r="5" spans="1:16" ht="20.100000000000001" customHeight="1" x14ac:dyDescent="0.15">
      <c r="A5" s="48"/>
      <c r="B5" s="49" t="s">
        <v>31</v>
      </c>
      <c r="C5" s="286"/>
      <c r="D5" s="287"/>
      <c r="E5" s="45"/>
      <c r="G5" s="49" t="s">
        <v>68</v>
      </c>
      <c r="H5" s="280">
        <f>SUM(H3:I4)</f>
        <v>0</v>
      </c>
      <c r="I5" s="279"/>
    </row>
    <row r="6" spans="1:16" ht="20.100000000000001" customHeight="1" x14ac:dyDescent="0.15">
      <c r="A6" s="48"/>
      <c r="B6" s="49" t="s">
        <v>32</v>
      </c>
      <c r="C6" s="286"/>
      <c r="D6" s="287"/>
      <c r="E6" s="45"/>
      <c r="G6" s="49" t="s">
        <v>69</v>
      </c>
      <c r="H6" s="293"/>
      <c r="I6" s="294"/>
    </row>
    <row r="7" spans="1:16" ht="20.100000000000001" customHeight="1" x14ac:dyDescent="0.15">
      <c r="A7" s="48"/>
      <c r="B7" s="151"/>
      <c r="C7" s="295"/>
      <c r="D7" s="295"/>
      <c r="E7" s="45"/>
      <c r="G7" s="49" t="s">
        <v>70</v>
      </c>
      <c r="H7" s="283">
        <f>'5.May'!H7+H6-H5</f>
        <v>0</v>
      </c>
      <c r="I7" s="284"/>
    </row>
    <row r="8" spans="1:16" ht="22.5" customHeight="1" x14ac:dyDescent="0.4"/>
    <row r="9" spans="1:16" ht="31.5" customHeight="1" x14ac:dyDescent="0.4">
      <c r="A9" s="159" t="s">
        <v>71</v>
      </c>
      <c r="B9" s="159" t="s">
        <v>72</v>
      </c>
      <c r="C9" s="160" t="s">
        <v>73</v>
      </c>
      <c r="D9" s="161" t="s">
        <v>74</v>
      </c>
      <c r="E9" s="161" t="s">
        <v>75</v>
      </c>
      <c r="F9" s="161" t="s">
        <v>76</v>
      </c>
      <c r="G9" s="159" t="s">
        <v>77</v>
      </c>
      <c r="H9" s="159" t="s">
        <v>78</v>
      </c>
      <c r="I9" s="162" t="s">
        <v>79</v>
      </c>
    </row>
    <row r="10" spans="1:16" ht="11.25" x14ac:dyDescent="0.4">
      <c r="A10" s="153"/>
      <c r="B10" s="153"/>
      <c r="C10" s="153"/>
      <c r="D10" s="153"/>
      <c r="E10" s="153"/>
      <c r="F10" s="153"/>
      <c r="G10" s="153"/>
      <c r="H10" s="153"/>
      <c r="I10" s="155"/>
      <c r="P10" s="51"/>
    </row>
    <row r="11" spans="1:16" ht="11.25" x14ac:dyDescent="0.4">
      <c r="A11" s="153"/>
      <c r="B11" s="153"/>
      <c r="C11" s="153"/>
      <c r="D11" s="153"/>
      <c r="E11" s="153"/>
      <c r="F11" s="153"/>
      <c r="G11" s="153"/>
      <c r="H11" s="153"/>
      <c r="I11" s="155"/>
      <c r="P11" s="51"/>
    </row>
    <row r="12" spans="1:16" ht="11.25" x14ac:dyDescent="0.4">
      <c r="A12" s="153"/>
      <c r="B12" s="153"/>
      <c r="C12" s="153"/>
      <c r="D12" s="153"/>
      <c r="E12" s="153"/>
      <c r="F12" s="153"/>
      <c r="G12" s="153"/>
      <c r="H12" s="153"/>
      <c r="I12" s="155"/>
      <c r="P12" s="51"/>
    </row>
    <row r="13" spans="1:16" ht="11.25" x14ac:dyDescent="0.4">
      <c r="A13" s="153"/>
      <c r="B13" s="153"/>
      <c r="C13" s="153"/>
      <c r="D13" s="153"/>
      <c r="E13" s="153"/>
      <c r="F13" s="153"/>
      <c r="G13" s="153"/>
      <c r="H13" s="153"/>
      <c r="I13" s="155"/>
      <c r="P13" s="51"/>
    </row>
    <row r="14" spans="1:16" ht="11.25" x14ac:dyDescent="0.4">
      <c r="A14" s="156"/>
      <c r="B14" s="156"/>
      <c r="C14" s="156"/>
      <c r="D14" s="156"/>
      <c r="E14" s="156"/>
      <c r="F14" s="156"/>
      <c r="G14" s="156"/>
      <c r="H14" s="156"/>
      <c r="I14" s="158"/>
      <c r="P14" s="51"/>
    </row>
    <row r="15" spans="1:16" ht="11.25" x14ac:dyDescent="0.4">
      <c r="A15" s="153"/>
      <c r="B15" s="153"/>
      <c r="C15" s="153"/>
      <c r="D15" s="153"/>
      <c r="E15" s="153"/>
      <c r="F15" s="153"/>
      <c r="G15" s="153"/>
      <c r="H15" s="153"/>
      <c r="I15" s="155"/>
      <c r="P15" s="51"/>
    </row>
    <row r="16" spans="1:16" ht="11.25" x14ac:dyDescent="0.4">
      <c r="A16" s="153"/>
      <c r="B16" s="153"/>
      <c r="C16" s="153"/>
      <c r="D16" s="153"/>
      <c r="E16" s="153"/>
      <c r="F16" s="153"/>
      <c r="G16" s="153"/>
      <c r="H16" s="153"/>
      <c r="I16" s="155"/>
      <c r="P16" s="51"/>
    </row>
    <row r="17" spans="1:16" ht="17.100000000000001" customHeight="1" x14ac:dyDescent="0.4">
      <c r="A17" s="156"/>
      <c r="B17" s="156"/>
      <c r="C17" s="156"/>
      <c r="D17" s="156"/>
      <c r="E17" s="156"/>
      <c r="F17" s="156"/>
      <c r="G17" s="156"/>
      <c r="H17" s="156"/>
      <c r="I17" s="158"/>
      <c r="P17" s="51"/>
    </row>
    <row r="18" spans="1:16" ht="17.100000000000001" customHeight="1" thickBot="1" x14ac:dyDescent="0.45">
      <c r="I18" s="152">
        <f>SUBTOTAL(109,June[Amount:])</f>
        <v>0</v>
      </c>
      <c r="P18" s="51"/>
    </row>
    <row r="19" spans="1:16" ht="20.100000000000001" customHeight="1" x14ac:dyDescent="0.4">
      <c r="A19" s="53"/>
      <c r="B19" s="53"/>
      <c r="C19" s="54"/>
      <c r="D19" s="52"/>
      <c r="E19" s="52"/>
      <c r="F19" s="52"/>
      <c r="G19" s="53"/>
      <c r="P19" s="51"/>
    </row>
    <row r="20" spans="1:16" ht="11.25" x14ac:dyDescent="0.4">
      <c r="A20" s="53"/>
      <c r="B20" s="53"/>
      <c r="C20" s="54"/>
      <c r="D20" s="52"/>
      <c r="E20" s="52"/>
      <c r="F20" s="52"/>
      <c r="G20" s="53"/>
      <c r="L20" s="133"/>
      <c r="P20" s="51"/>
    </row>
    <row r="21" spans="1:16" ht="17.100000000000001" customHeight="1" x14ac:dyDescent="0.4">
      <c r="A21" s="277" t="s">
        <v>130</v>
      </c>
      <c r="B21" s="277"/>
      <c r="C21" s="277"/>
      <c r="D21" s="277"/>
      <c r="E21" s="277"/>
      <c r="F21" s="277"/>
      <c r="G21" s="277"/>
      <c r="H21" s="277"/>
      <c r="I21" s="277"/>
      <c r="L21" s="133"/>
      <c r="P21" s="51"/>
    </row>
    <row r="22" spans="1:16" ht="17.100000000000001" customHeight="1" x14ac:dyDescent="0.4">
      <c r="A22" s="277"/>
      <c r="B22" s="277"/>
      <c r="C22" s="277"/>
      <c r="D22" s="277"/>
      <c r="E22" s="277"/>
      <c r="F22" s="277"/>
      <c r="G22" s="277"/>
      <c r="H22" s="277"/>
      <c r="I22" s="277"/>
      <c r="L22" s="133"/>
      <c r="P22" s="51"/>
    </row>
    <row r="23" spans="1:16" ht="17.100000000000001" customHeight="1" x14ac:dyDescent="0.4">
      <c r="B23" s="122"/>
      <c r="C23" s="123"/>
      <c r="D23" s="121"/>
      <c r="E23" s="121"/>
      <c r="F23" s="121"/>
      <c r="G23" s="122"/>
      <c r="H23" s="118"/>
      <c r="I23" s="118"/>
      <c r="L23" s="133"/>
      <c r="P23" s="51"/>
    </row>
    <row r="24" spans="1:16" ht="17.100000000000001" customHeight="1" x14ac:dyDescent="0.4">
      <c r="A24" s="175" t="s">
        <v>131</v>
      </c>
      <c r="B24" s="122"/>
      <c r="C24" s="123"/>
      <c r="D24" s="121"/>
      <c r="E24" s="121"/>
      <c r="F24" s="121" t="s">
        <v>132</v>
      </c>
      <c r="G24" s="122"/>
      <c r="H24" s="118"/>
      <c r="I24" s="118"/>
      <c r="L24" s="133"/>
      <c r="P24" s="51"/>
    </row>
    <row r="25" spans="1:16" ht="11.25" x14ac:dyDescent="0.4">
      <c r="A25" s="122"/>
      <c r="B25" s="288" t="s">
        <v>80</v>
      </c>
      <c r="C25" s="288"/>
      <c r="D25" s="288"/>
      <c r="E25" s="121"/>
      <c r="F25" s="288" t="s">
        <v>80</v>
      </c>
      <c r="G25" s="288"/>
      <c r="L25" s="133"/>
      <c r="P25" s="51"/>
    </row>
    <row r="26" spans="1:16" ht="11.25" x14ac:dyDescent="0.4">
      <c r="L26" s="133"/>
      <c r="P26" s="51"/>
    </row>
    <row r="27" spans="1:16" ht="11.25" customHeight="1" x14ac:dyDescent="0.4">
      <c r="A27" s="135" t="s">
        <v>133</v>
      </c>
      <c r="B27" s="136"/>
      <c r="C27" s="137"/>
      <c r="D27" s="138"/>
      <c r="E27" s="138"/>
      <c r="F27" s="138"/>
      <c r="G27" s="136"/>
      <c r="H27" s="136"/>
      <c r="I27" s="139"/>
      <c r="L27" s="133"/>
      <c r="P27" s="51"/>
    </row>
    <row r="28" spans="1:16" ht="17.100000000000001" customHeight="1" x14ac:dyDescent="0.4">
      <c r="A28" s="290" t="s">
        <v>134</v>
      </c>
      <c r="B28" s="291"/>
      <c r="C28" s="291"/>
      <c r="D28" s="291"/>
      <c r="E28" s="291"/>
      <c r="F28" s="291"/>
      <c r="G28" s="291"/>
      <c r="H28" s="291"/>
      <c r="I28" s="292"/>
      <c r="L28" s="133"/>
      <c r="P28" s="51"/>
    </row>
    <row r="29" spans="1:16" ht="17.100000000000001" customHeight="1" x14ac:dyDescent="0.4">
      <c r="A29" s="140"/>
      <c r="B29" s="141"/>
      <c r="C29" s="142"/>
      <c r="D29" s="143"/>
      <c r="E29" s="143"/>
      <c r="F29" s="143"/>
      <c r="G29" s="141"/>
      <c r="H29" s="144"/>
      <c r="I29" s="145"/>
      <c r="L29" s="133"/>
      <c r="P29" s="51"/>
    </row>
    <row r="30" spans="1:16" ht="17.100000000000001" customHeight="1" x14ac:dyDescent="0.4">
      <c r="A30" s="146" t="s">
        <v>131</v>
      </c>
      <c r="B30" s="141"/>
      <c r="C30" s="142"/>
      <c r="D30" s="143"/>
      <c r="E30" s="143"/>
      <c r="F30" s="143" t="s">
        <v>132</v>
      </c>
      <c r="G30" s="141"/>
      <c r="H30" s="144"/>
      <c r="I30" s="145"/>
      <c r="L30" s="133"/>
      <c r="P30" s="51"/>
    </row>
    <row r="31" spans="1:16" ht="11.25" x14ac:dyDescent="0.4">
      <c r="A31" s="147"/>
      <c r="B31" s="289" t="s">
        <v>141</v>
      </c>
      <c r="C31" s="289"/>
      <c r="D31" s="289"/>
      <c r="E31" s="148"/>
      <c r="F31" s="289" t="s">
        <v>142</v>
      </c>
      <c r="G31" s="289"/>
      <c r="H31" s="149"/>
      <c r="I31" s="150"/>
      <c r="P31" s="51"/>
    </row>
    <row r="32" spans="1:16" ht="11.25" x14ac:dyDescent="0.4">
      <c r="P32" s="51"/>
    </row>
    <row r="33" spans="16:16" ht="11.25" x14ac:dyDescent="0.4">
      <c r="P33" s="51"/>
    </row>
    <row r="34" spans="16:16" ht="11.25" x14ac:dyDescent="0.4">
      <c r="P34" s="51"/>
    </row>
    <row r="35" spans="16:16" ht="11.25" x14ac:dyDescent="0.4">
      <c r="P35" s="51"/>
    </row>
    <row r="36" spans="16:16" ht="11.25" x14ac:dyDescent="0.4">
      <c r="P36" s="51"/>
    </row>
    <row r="37" spans="16:16" ht="11.25" x14ac:dyDescent="0.4">
      <c r="P37" s="51"/>
    </row>
    <row r="38" spans="16:16" ht="11.25" x14ac:dyDescent="0.4">
      <c r="P38" s="51"/>
    </row>
    <row r="39" spans="16:16" ht="11.25" x14ac:dyDescent="0.4">
      <c r="P39" s="51"/>
    </row>
    <row r="40" spans="16:16" ht="11.25" x14ac:dyDescent="0.4">
      <c r="P40" s="51"/>
    </row>
    <row r="41" spans="16:16" ht="11.25" x14ac:dyDescent="0.4">
      <c r="P41" s="51"/>
    </row>
    <row r="42" spans="16:16" ht="11.25" x14ac:dyDescent="0.4">
      <c r="P42" s="51"/>
    </row>
    <row r="43" spans="16:16" ht="11.25" x14ac:dyDescent="0.4">
      <c r="P43" s="51"/>
    </row>
    <row r="44" spans="16:16" ht="11.25" x14ac:dyDescent="0.4">
      <c r="P44" s="51"/>
    </row>
    <row r="45" spans="16:16" ht="11.25" x14ac:dyDescent="0.4">
      <c r="P45" s="51"/>
    </row>
    <row r="46" spans="16:16" ht="11.25" x14ac:dyDescent="0.4">
      <c r="P46" s="51"/>
    </row>
    <row r="47" spans="16:16" ht="11.25" x14ac:dyDescent="0.4">
      <c r="P47" s="51"/>
    </row>
    <row r="48" spans="16:16" ht="11.25" x14ac:dyDescent="0.4">
      <c r="P48" s="51"/>
    </row>
    <row r="49" spans="15:16" ht="11.25" x14ac:dyDescent="0.4">
      <c r="P49" s="51"/>
    </row>
    <row r="50" spans="15:16" ht="11.25" x14ac:dyDescent="0.4">
      <c r="P50" s="51"/>
    </row>
    <row r="51" spans="15:16" ht="11.25" x14ac:dyDescent="0.4">
      <c r="P51" s="51"/>
    </row>
    <row r="52" spans="15:16" ht="11.25" x14ac:dyDescent="0.4">
      <c r="P52" s="51"/>
    </row>
    <row r="53" spans="15:16" ht="11.25" x14ac:dyDescent="0.4">
      <c r="P53" s="51"/>
    </row>
    <row r="54" spans="15:16" ht="11.25" x14ac:dyDescent="0.4">
      <c r="P54" s="51"/>
    </row>
    <row r="55" spans="15:16" ht="11.25" x14ac:dyDescent="0.4">
      <c r="P55" s="51"/>
    </row>
    <row r="56" spans="15:16" ht="11.25" x14ac:dyDescent="0.4">
      <c r="P56" s="51"/>
    </row>
    <row r="57" spans="15:16" ht="11.25" x14ac:dyDescent="0.4">
      <c r="P57" s="51"/>
    </row>
    <row r="58" spans="15:16" ht="11.25" x14ac:dyDescent="0.4">
      <c r="P58" s="51"/>
    </row>
    <row r="59" spans="15:16" ht="11.25" x14ac:dyDescent="0.4">
      <c r="P59" s="51"/>
    </row>
    <row r="60" spans="15:16" ht="33.6" customHeight="1" x14ac:dyDescent="0.4">
      <c r="O60" s="56"/>
      <c r="P60" s="51"/>
    </row>
    <row r="61" spans="15:16" ht="33.6" customHeight="1" x14ac:dyDescent="0.4">
      <c r="O61" s="56"/>
      <c r="P61" s="51"/>
    </row>
    <row r="62" spans="15:16" ht="33.6" customHeight="1" x14ac:dyDescent="0.4">
      <c r="O62" s="56"/>
      <c r="P62" s="51"/>
    </row>
    <row r="63" spans="15:16" ht="33.6" customHeight="1" x14ac:dyDescent="0.4">
      <c r="O63" s="56"/>
      <c r="P63" s="51"/>
    </row>
    <row r="64" spans="15:16" ht="33.6" customHeight="1" x14ac:dyDescent="0.4">
      <c r="O64" s="56"/>
      <c r="P64" s="51"/>
    </row>
    <row r="65" spans="15:16" ht="33.6" customHeight="1" x14ac:dyDescent="0.4">
      <c r="O65" s="56"/>
      <c r="P65" s="51"/>
    </row>
    <row r="66" spans="15:16" ht="33.6" customHeight="1" x14ac:dyDescent="0.4">
      <c r="O66" s="56"/>
      <c r="P66" s="51"/>
    </row>
    <row r="67" spans="15:16" ht="33.6" customHeight="1" x14ac:dyDescent="0.4">
      <c r="O67" s="56"/>
      <c r="P67" s="51"/>
    </row>
    <row r="68" spans="15:16" ht="33.6" customHeight="1" x14ac:dyDescent="0.4">
      <c r="O68" s="56"/>
      <c r="P68" s="51"/>
    </row>
    <row r="69" spans="15:16" ht="33.6" customHeight="1" x14ac:dyDescent="0.4">
      <c r="O69" s="56"/>
      <c r="P69" s="51"/>
    </row>
    <row r="70" spans="15:16" ht="33.6" customHeight="1" x14ac:dyDescent="0.4">
      <c r="O70" s="56"/>
      <c r="P70" s="51"/>
    </row>
    <row r="71" spans="15:16" ht="33.6" customHeight="1" x14ac:dyDescent="0.4">
      <c r="O71" s="56"/>
      <c r="P71" s="51"/>
    </row>
    <row r="72" spans="15:16" ht="33.6" customHeight="1" x14ac:dyDescent="0.4">
      <c r="O72" s="56"/>
      <c r="P72" s="51"/>
    </row>
    <row r="73" spans="15:16" ht="33.6" customHeight="1" x14ac:dyDescent="0.4">
      <c r="O73" s="56"/>
      <c r="P73" s="51"/>
    </row>
    <row r="74" spans="15:16" ht="33.6" customHeight="1" x14ac:dyDescent="0.4">
      <c r="O74" s="56"/>
      <c r="P74" s="51"/>
    </row>
    <row r="75" spans="15:16" ht="33.6" customHeight="1" x14ac:dyDescent="0.4">
      <c r="O75" s="56"/>
      <c r="P75" s="51"/>
    </row>
    <row r="76" spans="15:16" ht="33.6" customHeight="1" x14ac:dyDescent="0.4">
      <c r="O76" s="56"/>
      <c r="P76" s="51"/>
    </row>
    <row r="77" spans="15:16" ht="33.6" customHeight="1" x14ac:dyDescent="0.4">
      <c r="O77" s="56"/>
      <c r="P77" s="51"/>
    </row>
    <row r="78" spans="15:16" ht="33.6" customHeight="1" x14ac:dyDescent="0.4">
      <c r="O78" s="56"/>
      <c r="P78" s="51"/>
    </row>
    <row r="79" spans="15:16" ht="33.6" customHeight="1" x14ac:dyDescent="0.4">
      <c r="O79" s="56"/>
      <c r="P79" s="51"/>
    </row>
    <row r="80" spans="15:16" ht="33.6" customHeight="1" x14ac:dyDescent="0.4">
      <c r="O80" s="56"/>
      <c r="P80" s="51"/>
    </row>
    <row r="81" spans="15:16" ht="33.6" customHeight="1" x14ac:dyDescent="0.4">
      <c r="O81" s="56"/>
      <c r="P81" s="51"/>
    </row>
    <row r="82" spans="15:16" ht="33.6" customHeight="1" x14ac:dyDescent="0.4">
      <c r="O82" s="56"/>
      <c r="P82" s="51"/>
    </row>
    <row r="83" spans="15:16" ht="33.6" customHeight="1" x14ac:dyDescent="0.4">
      <c r="O83" s="56"/>
      <c r="P83" s="51"/>
    </row>
    <row r="84" spans="15:16" ht="33.6" customHeight="1" x14ac:dyDescent="0.4">
      <c r="O84" s="56"/>
      <c r="P84" s="51"/>
    </row>
    <row r="85" spans="15:16" ht="33.6" customHeight="1" x14ac:dyDescent="0.4">
      <c r="O85" s="56"/>
      <c r="P85" s="51"/>
    </row>
    <row r="86" spans="15:16" ht="33.6" customHeight="1" x14ac:dyDescent="0.4">
      <c r="O86" s="56"/>
      <c r="P86" s="51"/>
    </row>
    <row r="87" spans="15:16" ht="33.6" customHeight="1" x14ac:dyDescent="0.4">
      <c r="O87" s="56"/>
      <c r="P87" s="51"/>
    </row>
    <row r="88" spans="15:16" ht="33.6" customHeight="1" x14ac:dyDescent="0.4">
      <c r="O88" s="56"/>
      <c r="P88" s="51"/>
    </row>
    <row r="89" spans="15:16" ht="33.6" customHeight="1" x14ac:dyDescent="0.4">
      <c r="O89" s="56"/>
      <c r="P89" s="51"/>
    </row>
    <row r="90" spans="15:16" ht="33.6" customHeight="1" x14ac:dyDescent="0.4">
      <c r="O90" s="56"/>
      <c r="P90" s="51"/>
    </row>
    <row r="91" spans="15:16" ht="33.6" customHeight="1" x14ac:dyDescent="0.4">
      <c r="O91" s="56"/>
      <c r="P91" s="51"/>
    </row>
    <row r="92" spans="15:16" ht="33.6" customHeight="1" x14ac:dyDescent="0.4">
      <c r="O92" s="56"/>
      <c r="P92" s="51"/>
    </row>
    <row r="93" spans="15:16" ht="33.6" customHeight="1" x14ac:dyDescent="0.4">
      <c r="O93" s="56"/>
      <c r="P93" s="51"/>
    </row>
    <row r="94" spans="15:16" ht="33.6" customHeight="1" x14ac:dyDescent="0.4">
      <c r="O94" s="56"/>
      <c r="P94" s="51"/>
    </row>
    <row r="95" spans="15:16" ht="33.6" customHeight="1" x14ac:dyDescent="0.4">
      <c r="O95" s="56"/>
      <c r="P95" s="51"/>
    </row>
    <row r="96" spans="15:16" ht="33.6" customHeight="1" x14ac:dyDescent="0.4">
      <c r="O96" s="56"/>
      <c r="P96" s="51"/>
    </row>
    <row r="97" spans="15:16" ht="33.6" customHeight="1" x14ac:dyDescent="0.4">
      <c r="O97" s="56"/>
      <c r="P97" s="51"/>
    </row>
    <row r="98" spans="15:16" ht="33.6" customHeight="1" x14ac:dyDescent="0.4">
      <c r="O98" s="56"/>
      <c r="P98" s="51"/>
    </row>
    <row r="99" spans="15:16" ht="33.6" customHeight="1" x14ac:dyDescent="0.4">
      <c r="O99" s="56"/>
      <c r="P99" s="51"/>
    </row>
    <row r="100" spans="15:16" ht="33.6" customHeight="1" x14ac:dyDescent="0.4">
      <c r="O100" s="56"/>
      <c r="P100" s="51"/>
    </row>
    <row r="101" spans="15:16" ht="33.6" customHeight="1" x14ac:dyDescent="0.4">
      <c r="O101" s="56"/>
      <c r="P101" s="51"/>
    </row>
    <row r="102" spans="15:16" ht="33.6" customHeight="1" x14ac:dyDescent="0.4">
      <c r="O102" s="56"/>
      <c r="P102" s="51"/>
    </row>
    <row r="103" spans="15:16" ht="33.6" customHeight="1" x14ac:dyDescent="0.4">
      <c r="O103" s="56"/>
      <c r="P103" s="51"/>
    </row>
    <row r="104" spans="15:16" ht="33.6" customHeight="1" x14ac:dyDescent="0.4">
      <c r="O104" s="56"/>
      <c r="P104" s="51"/>
    </row>
    <row r="105" spans="15:16" ht="33.6" customHeight="1" x14ac:dyDescent="0.4">
      <c r="O105" s="56"/>
      <c r="P105" s="51"/>
    </row>
    <row r="106" spans="15:16" ht="33.6" customHeight="1" x14ac:dyDescent="0.4">
      <c r="O106" s="56"/>
      <c r="P106" s="51"/>
    </row>
    <row r="107" spans="15:16" ht="33.6" customHeight="1" x14ac:dyDescent="0.4">
      <c r="O107" s="56"/>
      <c r="P107" s="51"/>
    </row>
    <row r="108" spans="15:16" ht="33.6" customHeight="1" x14ac:dyDescent="0.4">
      <c r="O108" s="56"/>
      <c r="P108" s="51"/>
    </row>
    <row r="109" spans="15:16" ht="33.6" customHeight="1" x14ac:dyDescent="0.4">
      <c r="O109" s="56"/>
      <c r="P109" s="51"/>
    </row>
    <row r="110" spans="15:16" ht="33.6" customHeight="1" x14ac:dyDescent="0.4">
      <c r="O110" s="56"/>
      <c r="P110" s="51"/>
    </row>
    <row r="111" spans="15:16" ht="33.6" customHeight="1" x14ac:dyDescent="0.4">
      <c r="O111" s="56"/>
      <c r="P111" s="51"/>
    </row>
    <row r="112" spans="15:16" ht="33.6" customHeight="1" x14ac:dyDescent="0.4">
      <c r="O112" s="56"/>
      <c r="P112" s="51"/>
    </row>
    <row r="113" spans="15:16" ht="33.6" customHeight="1" x14ac:dyDescent="0.4">
      <c r="O113" s="56"/>
      <c r="P113" s="51"/>
    </row>
    <row r="114" spans="15:16" ht="33.6" customHeight="1" x14ac:dyDescent="0.4">
      <c r="O114" s="56"/>
      <c r="P114" s="51"/>
    </row>
    <row r="115" spans="15:16" ht="33.6" customHeight="1" x14ac:dyDescent="0.4">
      <c r="O115" s="56"/>
      <c r="P115" s="51"/>
    </row>
    <row r="116" spans="15:16" ht="33.6" customHeight="1" x14ac:dyDescent="0.4">
      <c r="O116" s="56"/>
      <c r="P116" s="51"/>
    </row>
    <row r="117" spans="15:16" ht="33.6" customHeight="1" x14ac:dyDescent="0.4">
      <c r="O117" s="56"/>
      <c r="P117" s="51"/>
    </row>
    <row r="118" spans="15:16" ht="33.6" customHeight="1" x14ac:dyDescent="0.4">
      <c r="O118" s="56"/>
      <c r="P118" s="51"/>
    </row>
    <row r="119" spans="15:16" ht="33.6" customHeight="1" x14ac:dyDescent="0.4">
      <c r="O119" s="56"/>
      <c r="P119" s="51"/>
    </row>
    <row r="120" spans="15:16" ht="33.6" customHeight="1" x14ac:dyDescent="0.4">
      <c r="O120" s="56"/>
      <c r="P120" s="51"/>
    </row>
    <row r="121" spans="15:16" ht="33.6" customHeight="1" x14ac:dyDescent="0.4">
      <c r="O121" s="56"/>
      <c r="P121" s="51"/>
    </row>
    <row r="122" spans="15:16" ht="33.6" customHeight="1" x14ac:dyDescent="0.4">
      <c r="O122" s="56"/>
      <c r="P122" s="51"/>
    </row>
    <row r="123" spans="15:16" ht="33.6" customHeight="1" x14ac:dyDescent="0.4">
      <c r="O123" s="56"/>
      <c r="P123" s="51"/>
    </row>
    <row r="124" spans="15:16" ht="33.6" customHeight="1" x14ac:dyDescent="0.4">
      <c r="O124" s="56"/>
      <c r="P124" s="51"/>
    </row>
    <row r="125" spans="15:16" ht="33.6" customHeight="1" x14ac:dyDescent="0.4">
      <c r="O125" s="56"/>
      <c r="P125" s="51"/>
    </row>
    <row r="126" spans="15:16" ht="33.6" customHeight="1" x14ac:dyDescent="0.4">
      <c r="O126" s="56"/>
      <c r="P126" s="51"/>
    </row>
    <row r="127" spans="15:16" ht="33.6" customHeight="1" x14ac:dyDescent="0.4">
      <c r="O127" s="56"/>
      <c r="P127" s="51"/>
    </row>
    <row r="128" spans="15:16" ht="33.6" customHeight="1" x14ac:dyDescent="0.4">
      <c r="O128" s="56"/>
      <c r="P128" s="51"/>
    </row>
    <row r="129" spans="15:16" ht="33.6" customHeight="1" x14ac:dyDescent="0.4">
      <c r="O129" s="56"/>
      <c r="P129" s="51"/>
    </row>
    <row r="130" spans="15:16" ht="33.6" customHeight="1" x14ac:dyDescent="0.4">
      <c r="O130" s="56"/>
      <c r="P130" s="51"/>
    </row>
    <row r="131" spans="15:16" ht="33.6" customHeight="1" x14ac:dyDescent="0.4">
      <c r="O131" s="56"/>
      <c r="P131" s="51"/>
    </row>
    <row r="132" spans="15:16" ht="33.6" customHeight="1" x14ac:dyDescent="0.4">
      <c r="O132" s="56"/>
      <c r="P132" s="51"/>
    </row>
    <row r="133" spans="15:16" ht="33.6" customHeight="1" x14ac:dyDescent="0.4">
      <c r="O133" s="56"/>
      <c r="P133" s="51"/>
    </row>
    <row r="134" spans="15:16" ht="33.6" customHeight="1" x14ac:dyDescent="0.4">
      <c r="O134" s="56"/>
      <c r="P134" s="51"/>
    </row>
    <row r="135" spans="15:16" ht="33.6" customHeight="1" x14ac:dyDescent="0.4">
      <c r="O135" s="56"/>
      <c r="P135" s="51"/>
    </row>
    <row r="136" spans="15:16" ht="33.6" customHeight="1" x14ac:dyDescent="0.4">
      <c r="O136" s="56"/>
      <c r="P136" s="51"/>
    </row>
    <row r="137" spans="15:16" ht="33.6" customHeight="1" x14ac:dyDescent="0.4">
      <c r="O137" s="56"/>
      <c r="P137" s="51"/>
    </row>
    <row r="138" spans="15:16" ht="33.6" customHeight="1" x14ac:dyDescent="0.4">
      <c r="O138" s="56"/>
      <c r="P138" s="51"/>
    </row>
    <row r="139" spans="15:16" ht="33.6" customHeight="1" x14ac:dyDescent="0.4">
      <c r="O139" s="56"/>
      <c r="P139" s="51"/>
    </row>
    <row r="140" spans="15:16" ht="33.6" customHeight="1" x14ac:dyDescent="0.4">
      <c r="O140" s="56"/>
      <c r="P140" s="51"/>
    </row>
    <row r="141" spans="15:16" ht="33.6" customHeight="1" x14ac:dyDescent="0.4">
      <c r="O141" s="56"/>
    </row>
    <row r="142" spans="15:16" ht="33.6" customHeight="1" x14ac:dyDescent="0.4">
      <c r="O142" s="56"/>
    </row>
    <row r="143" spans="15:16" ht="33.6" customHeight="1" x14ac:dyDescent="0.4">
      <c r="O143" s="56"/>
    </row>
    <row r="144" spans="15:16" ht="33.6" customHeight="1" x14ac:dyDescent="0.4">
      <c r="O144" s="56"/>
    </row>
    <row r="145" spans="15:15" ht="33.6" customHeight="1" x14ac:dyDescent="0.4">
      <c r="O145" s="56"/>
    </row>
    <row r="146" spans="15:15" ht="33.6" customHeight="1" x14ac:dyDescent="0.4">
      <c r="O146" s="56"/>
    </row>
    <row r="147" spans="15:15" ht="33.6" customHeight="1" x14ac:dyDescent="0.4">
      <c r="O147" s="56"/>
    </row>
    <row r="148" spans="15:15" ht="30" customHeight="1" x14ac:dyDescent="0.4">
      <c r="O148" s="56"/>
    </row>
    <row r="149" spans="15:15" ht="30" customHeight="1" x14ac:dyDescent="0.4">
      <c r="O149" s="56"/>
    </row>
    <row r="150" spans="15:15" ht="30" customHeight="1" x14ac:dyDescent="0.4">
      <c r="O150" s="56"/>
    </row>
    <row r="151" spans="15:15" ht="30" customHeight="1" x14ac:dyDescent="0.4">
      <c r="O151" s="56"/>
    </row>
    <row r="152" spans="15:15" ht="30" customHeight="1" x14ac:dyDescent="0.4">
      <c r="O152" s="56"/>
    </row>
    <row r="153" spans="15:15" ht="30" customHeight="1" x14ac:dyDescent="0.4">
      <c r="O153" s="56"/>
    </row>
    <row r="154" spans="15:15" ht="30" customHeight="1" x14ac:dyDescent="0.4">
      <c r="O154" s="56"/>
    </row>
    <row r="155" spans="15:15" ht="30" customHeight="1" x14ac:dyDescent="0.4">
      <c r="O155" s="56"/>
    </row>
    <row r="156" spans="15:15" ht="30" customHeight="1" x14ac:dyDescent="0.4">
      <c r="O156" s="56"/>
    </row>
    <row r="157" spans="15:15" ht="30" customHeight="1" x14ac:dyDescent="0.4">
      <c r="O157" s="56"/>
    </row>
    <row r="158" spans="15:15" ht="30" customHeight="1" x14ac:dyDescent="0.4">
      <c r="O158" s="56"/>
    </row>
    <row r="159" spans="15:15" ht="30" customHeight="1" x14ac:dyDescent="0.4">
      <c r="O159" s="56"/>
    </row>
    <row r="160" spans="15:15" ht="30" customHeight="1" x14ac:dyDescent="0.4">
      <c r="O160" s="56"/>
    </row>
    <row r="161" spans="15:15" ht="30" customHeight="1" x14ac:dyDescent="0.4">
      <c r="O161" s="56"/>
    </row>
    <row r="162" spans="15:15" ht="30" customHeight="1" x14ac:dyDescent="0.4">
      <c r="O162" s="56"/>
    </row>
    <row r="163" spans="15:15" ht="30" customHeight="1" x14ac:dyDescent="0.4">
      <c r="O163" s="56"/>
    </row>
    <row r="164" spans="15:15" ht="30" customHeight="1" x14ac:dyDescent="0.4">
      <c r="O164" s="56"/>
    </row>
    <row r="165" spans="15:15" ht="30" customHeight="1" x14ac:dyDescent="0.4">
      <c r="O165" s="56"/>
    </row>
    <row r="166" spans="15:15" ht="30" customHeight="1" x14ac:dyDescent="0.4">
      <c r="O166" s="56"/>
    </row>
    <row r="167" spans="15:15" ht="30" customHeight="1" x14ac:dyDescent="0.4">
      <c r="O167" s="56"/>
    </row>
    <row r="168" spans="15:15" ht="30" customHeight="1" x14ac:dyDescent="0.4">
      <c r="O168" s="56"/>
    </row>
    <row r="169" spans="15:15" ht="30" customHeight="1" x14ac:dyDescent="0.4">
      <c r="O169" s="56"/>
    </row>
    <row r="170" spans="15:15" ht="30" customHeight="1" x14ac:dyDescent="0.4">
      <c r="O170" s="56"/>
    </row>
    <row r="171" spans="15:15" ht="30" customHeight="1" x14ac:dyDescent="0.4">
      <c r="O171" s="56"/>
    </row>
    <row r="172" spans="15:15" ht="30" customHeight="1" x14ac:dyDescent="0.4">
      <c r="O172" s="56"/>
    </row>
    <row r="173" spans="15:15" ht="30" customHeight="1" x14ac:dyDescent="0.4">
      <c r="O173" s="56"/>
    </row>
    <row r="174" spans="15:15" ht="30" customHeight="1" x14ac:dyDescent="0.4">
      <c r="O174" s="56"/>
    </row>
    <row r="175" spans="15:15" ht="30" customHeight="1" x14ac:dyDescent="0.4">
      <c r="O175" s="56"/>
    </row>
    <row r="176" spans="15:15" ht="30" customHeight="1" x14ac:dyDescent="0.4">
      <c r="O176" s="56"/>
    </row>
    <row r="177" spans="15:15" ht="30" customHeight="1" x14ac:dyDescent="0.4">
      <c r="O177" s="56"/>
    </row>
    <row r="178" spans="15:15" ht="30" customHeight="1" x14ac:dyDescent="0.4">
      <c r="O178" s="56"/>
    </row>
    <row r="179" spans="15:15" ht="30" customHeight="1" x14ac:dyDescent="0.4">
      <c r="O179" s="56"/>
    </row>
    <row r="180" spans="15:15" ht="30" customHeight="1" x14ac:dyDescent="0.4">
      <c r="O180" s="56"/>
    </row>
    <row r="181" spans="15:15" ht="30" customHeight="1" x14ac:dyDescent="0.4">
      <c r="O181" s="56"/>
    </row>
    <row r="182" spans="15:15" ht="30" customHeight="1" x14ac:dyDescent="0.4">
      <c r="O182" s="56"/>
    </row>
    <row r="183" spans="15:15" ht="30" customHeight="1" x14ac:dyDescent="0.4">
      <c r="O183" s="56"/>
    </row>
    <row r="184" spans="15:15" ht="30" customHeight="1" x14ac:dyDescent="0.4">
      <c r="O184" s="56"/>
    </row>
    <row r="185" spans="15:15" ht="30" customHeight="1" x14ac:dyDescent="0.4">
      <c r="O185" s="56"/>
    </row>
    <row r="186" spans="15:15" ht="30" customHeight="1" x14ac:dyDescent="0.4">
      <c r="O186" s="56"/>
    </row>
    <row r="187" spans="15:15" ht="60.75" customHeight="1" x14ac:dyDescent="0.4">
      <c r="O187" s="56"/>
    </row>
  </sheetData>
  <mergeCells count="17">
    <mergeCell ref="A21:I22"/>
    <mergeCell ref="B25:D25"/>
    <mergeCell ref="F25:G25"/>
    <mergeCell ref="A28:I28"/>
    <mergeCell ref="B31:D31"/>
    <mergeCell ref="F31:G31"/>
    <mergeCell ref="C6:D6"/>
    <mergeCell ref="H6:I6"/>
    <mergeCell ref="C7:D7"/>
    <mergeCell ref="H7:I7"/>
    <mergeCell ref="C5:D5"/>
    <mergeCell ref="H5:I5"/>
    <mergeCell ref="A2:D2"/>
    <mergeCell ref="C3:D3"/>
    <mergeCell ref="H3:I3"/>
    <mergeCell ref="C4:D4"/>
    <mergeCell ref="H4:I4"/>
  </mergeCells>
  <conditionalFormatting sqref="A2">
    <cfRule type="duplicateValues" dxfId="31" priority="1"/>
  </conditionalFormatting>
  <conditionalFormatting sqref="A3:A8 A18:A20 A32:A1048576">
    <cfRule type="duplicateValues" dxfId="30" priority="6"/>
  </conditionalFormatting>
  <conditionalFormatting sqref="A9">
    <cfRule type="duplicateValues" dxfId="29" priority="4"/>
  </conditionalFormatting>
  <conditionalFormatting sqref="A21 A26:A28">
    <cfRule type="duplicateValues" dxfId="28" priority="2"/>
  </conditionalFormatting>
  <dataValidations count="12">
    <dataValidation allowBlank="1" showInputMessage="1" showErrorMessage="1" prompt="Shkruani shumën e depozitit." sqref="I10" xr:uid="{58C1B958-9E1E-470E-A6CE-95E466380B4A}"/>
    <dataValidation allowBlank="1" showInputMessage="1" showErrorMessage="1" prompt="Shkruani numrin e Transaksionit duke filluar nga 1 dhe vazhdoni tutje." sqref="A9:A12" xr:uid="{E1599D22-5265-49C3-AF28-5491913F4281}"/>
    <dataValidation allowBlank="1" showInputMessage="1" showErrorMessage="1" prompt="Shkruani numrin e faturës apo transaksionit bankar" sqref="D10:E10" xr:uid="{779E403C-9788-47C9-9603-E1A0BC7CBE99}"/>
    <dataValidation allowBlank="1" showInputMessage="1" showErrorMessage="1" prompt="Shkruani shumën e paguar." sqref="I9" xr:uid="{D16FE470-8772-41FE-B82B-12A3EA4936EB}"/>
    <dataValidation allowBlank="1" showInputMessage="1" showErrorMessage="1" prompt="Përzgjedhni mënyrën e pagesës._x000a_" sqref="H9" xr:uid="{577356C3-AEC8-41B7-B0B0-5451354738FD}"/>
    <dataValidation allowBlank="1" showInputMessage="1" showErrorMessage="1" prompt="Zgjedhni nga Lista linjën përkatëse buxhetore. Mos shkruani me dorë." sqref="G9" xr:uid="{EF0A9E5B-88EA-4717-AF30-B024AC3947C8}"/>
    <dataValidation allowBlank="1" showInputMessage="1" showErrorMessage="1" prompt="Shkruani përshkrimin e shpenzimit." sqref="F9" xr:uid="{9D2FABA5-4DB6-47EF-A13F-E43C7B2ADE3F}"/>
    <dataValidation allowBlank="1" showInputMessage="1" showErrorMessage="1" prompt="Shkruani numrin e faturës apo transaksionit bankar._x000a_" sqref="E9" xr:uid="{3ACA0E75-D579-4D44-A8C5-760D8F66C110}"/>
    <dataValidation allowBlank="1" showInputMessage="1" showErrorMessage="1" prompt="Shkruani emrin e Biznesit/Personit që i/është procesuar pagesa._x000a_" sqref="D9" xr:uid="{A748BF44-D843-4ECA-9A4C-CBDD61C99BD3}"/>
    <dataValidation allowBlank="1" showInputMessage="1" showErrorMessage="1" prompt="Shkruani datën se kur është paguar fatura sipas pasqyrave bankare." sqref="C9" xr:uid="{32528F65-5AE3-4B11-A5F0-987B574686BB}"/>
    <dataValidation allowBlank="1" showInputMessage="1" showErrorMessage="1" prompt="Shkruani Datën e faturës apo transaksionit bankar." sqref="B9" xr:uid="{E1642132-185B-4018-8169-631EC6D9C538}"/>
    <dataValidation type="list" allowBlank="1" showInputMessage="1" showErrorMessage="1" prompt="Shkruani numrin e faturës apo transaksionit bankar" sqref="H10:H17" xr:uid="{724D4601-C15B-45CE-9A6B-1ED31D7806E1}">
      <formula1>$L$2:$L$4</formula1>
    </dataValidation>
  </dataValidations>
  <printOptions horizontalCentered="1"/>
  <pageMargins left="0.05" right="0.05" top="0.4" bottom="0.6" header="0.3" footer="0.3"/>
  <pageSetup paperSize="9" scale="94" fitToHeight="0" orientation="landscape" r:id="rId1"/>
  <headerFooter differentFirst="1">
    <oddFooter>Page &amp;P of &amp;N</oddFooter>
  </headerFooter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8C756F7-D441-4530-844B-03A3E65B33F7}">
          <x14:formula1>
            <xm:f>'3a. BudgetvsExpenditures'!$B$9:$B$45</xm:f>
          </x14:formula1>
          <xm:sqref>G10:G17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523A16-662D-4B78-9F90-1F5E471916EF}">
  <sheetPr>
    <tabColor theme="0"/>
    <pageSetUpPr fitToPage="1"/>
  </sheetPr>
  <dimension ref="A1:P192"/>
  <sheetViews>
    <sheetView showGridLines="0" zoomScaleNormal="100" workbookViewId="0">
      <selection activeCell="C4" sqref="C4:D6"/>
    </sheetView>
  </sheetViews>
  <sheetFormatPr defaultColWidth="8.6640625" defaultRowHeight="30" customHeight="1" x14ac:dyDescent="0.4"/>
  <cols>
    <col min="1" max="1" width="9.109375" style="44" customWidth="1"/>
    <col min="2" max="2" width="12.5546875" style="44" customWidth="1"/>
    <col min="3" max="3" width="13.44140625" style="50" customWidth="1"/>
    <col min="4" max="4" width="18.5546875" style="46" customWidth="1"/>
    <col min="5" max="5" width="12.6640625" style="46" customWidth="1"/>
    <col min="6" max="6" width="21.21875" style="46" customWidth="1"/>
    <col min="7" max="7" width="20.109375" style="44" customWidth="1"/>
    <col min="8" max="8" width="11.88671875" style="44" customWidth="1"/>
    <col min="9" max="9" width="13.21875" style="44" customWidth="1"/>
    <col min="10" max="10" width="2.6640625" style="44" customWidth="1"/>
    <col min="11" max="11" width="8.6640625" style="47" customWidth="1"/>
    <col min="12" max="12" width="8.6640625" style="44" customWidth="1"/>
    <col min="13" max="14" width="4.44140625" style="44" customWidth="1"/>
    <col min="15" max="15" width="17.88671875" style="44" customWidth="1"/>
    <col min="16" max="16" width="8.6640625" style="44" bestFit="1" customWidth="1"/>
    <col min="17" max="17" width="8.6640625" style="44" customWidth="1"/>
    <col min="18" max="18" width="13.44140625" style="44" bestFit="1" customWidth="1"/>
    <col min="19" max="16384" width="8.6640625" style="44"/>
  </cols>
  <sheetData>
    <row r="1" spans="1:16" ht="45" customHeight="1" x14ac:dyDescent="0.4"/>
    <row r="2" spans="1:16" ht="30" customHeight="1" x14ac:dyDescent="0.4">
      <c r="A2" s="285" t="s">
        <v>129</v>
      </c>
      <c r="B2" s="285"/>
      <c r="C2" s="285"/>
      <c r="D2" s="285"/>
      <c r="E2" s="45"/>
    </row>
    <row r="3" spans="1:16" ht="20.100000000000001" customHeight="1" x14ac:dyDescent="0.15">
      <c r="A3" s="48"/>
      <c r="B3" s="49" t="s">
        <v>62</v>
      </c>
      <c r="C3" s="286" t="s">
        <v>63</v>
      </c>
      <c r="D3" s="287"/>
      <c r="E3" s="45"/>
      <c r="G3" s="49" t="s">
        <v>64</v>
      </c>
      <c r="H3" s="278">
        <f>SUMIFS(July[Amount:],July[Paid By:],$L$3)</f>
        <v>0</v>
      </c>
      <c r="I3" s="279"/>
      <c r="L3" s="63" t="s">
        <v>65</v>
      </c>
    </row>
    <row r="4" spans="1:16" ht="20.100000000000001" customHeight="1" x14ac:dyDescent="0.15">
      <c r="A4" s="48"/>
      <c r="B4" s="49" t="s">
        <v>135</v>
      </c>
      <c r="C4" s="286"/>
      <c r="D4" s="287"/>
      <c r="E4" s="45"/>
      <c r="G4" s="49" t="s">
        <v>66</v>
      </c>
      <c r="H4" s="280">
        <f>SUMIFS(July[Amount:],July[Paid By:],$L$4)</f>
        <v>0</v>
      </c>
      <c r="I4" s="279"/>
      <c r="L4" s="63" t="s">
        <v>67</v>
      </c>
    </row>
    <row r="5" spans="1:16" ht="20.100000000000001" customHeight="1" x14ac:dyDescent="0.15">
      <c r="A5" s="48"/>
      <c r="B5" s="49" t="s">
        <v>31</v>
      </c>
      <c r="C5" s="286"/>
      <c r="D5" s="287"/>
      <c r="E5" s="45"/>
      <c r="G5" s="49" t="s">
        <v>68</v>
      </c>
      <c r="H5" s="280">
        <f>SUM(H3:I4)</f>
        <v>0</v>
      </c>
      <c r="I5" s="279"/>
    </row>
    <row r="6" spans="1:16" ht="20.100000000000001" customHeight="1" x14ac:dyDescent="0.15">
      <c r="A6" s="48"/>
      <c r="B6" s="49" t="s">
        <v>32</v>
      </c>
      <c r="C6" s="286"/>
      <c r="D6" s="287"/>
      <c r="E6" s="45"/>
      <c r="G6" s="49" t="s">
        <v>69</v>
      </c>
      <c r="H6" s="293"/>
      <c r="I6" s="294"/>
    </row>
    <row r="7" spans="1:16" ht="20.100000000000001" customHeight="1" x14ac:dyDescent="0.15">
      <c r="A7" s="48"/>
      <c r="B7" s="151"/>
      <c r="C7" s="295"/>
      <c r="D7" s="295"/>
      <c r="E7" s="45"/>
      <c r="G7" s="49" t="s">
        <v>70</v>
      </c>
      <c r="H7" s="283">
        <f>'6.June'!H7+H6-H5</f>
        <v>0</v>
      </c>
      <c r="I7" s="284"/>
    </row>
    <row r="8" spans="1:16" ht="22.5" customHeight="1" x14ac:dyDescent="0.4"/>
    <row r="9" spans="1:16" ht="31.5" customHeight="1" x14ac:dyDescent="0.4">
      <c r="A9" s="159" t="s">
        <v>71</v>
      </c>
      <c r="B9" s="159" t="s">
        <v>72</v>
      </c>
      <c r="C9" s="160" t="s">
        <v>73</v>
      </c>
      <c r="D9" s="161" t="s">
        <v>74</v>
      </c>
      <c r="E9" s="161" t="s">
        <v>75</v>
      </c>
      <c r="F9" s="161" t="s">
        <v>76</v>
      </c>
      <c r="G9" s="159" t="s">
        <v>77</v>
      </c>
      <c r="H9" s="159" t="s">
        <v>78</v>
      </c>
      <c r="I9" s="162" t="s">
        <v>79</v>
      </c>
    </row>
    <row r="10" spans="1:16" ht="11.25" x14ac:dyDescent="0.4">
      <c r="A10" s="153"/>
      <c r="B10" s="153"/>
      <c r="C10" s="153"/>
      <c r="D10" s="153"/>
      <c r="E10" s="153"/>
      <c r="F10" s="153"/>
      <c r="G10" s="153"/>
      <c r="H10" s="153"/>
      <c r="I10" s="155"/>
      <c r="P10" s="51"/>
    </row>
    <row r="11" spans="1:16" ht="11.25" x14ac:dyDescent="0.4">
      <c r="A11" s="153"/>
      <c r="B11" s="153"/>
      <c r="C11" s="153"/>
      <c r="D11" s="153"/>
      <c r="E11" s="153"/>
      <c r="F11" s="153"/>
      <c r="G11" s="153"/>
      <c r="H11" s="153"/>
      <c r="I11" s="155"/>
      <c r="P11" s="51"/>
    </row>
    <row r="12" spans="1:16" ht="11.25" x14ac:dyDescent="0.4">
      <c r="A12" s="153"/>
      <c r="B12" s="153"/>
      <c r="C12" s="153"/>
      <c r="D12" s="153"/>
      <c r="E12" s="153"/>
      <c r="F12" s="153"/>
      <c r="G12" s="153"/>
      <c r="H12" s="153"/>
      <c r="I12" s="155"/>
      <c r="P12" s="51"/>
    </row>
    <row r="13" spans="1:16" ht="11.25" x14ac:dyDescent="0.4">
      <c r="A13" s="153"/>
      <c r="B13" s="153"/>
      <c r="C13" s="153"/>
      <c r="D13" s="153"/>
      <c r="E13" s="153"/>
      <c r="F13" s="153"/>
      <c r="G13" s="153"/>
      <c r="H13" s="153"/>
      <c r="I13" s="155"/>
      <c r="P13" s="51"/>
    </row>
    <row r="14" spans="1:16" ht="11.25" x14ac:dyDescent="0.4">
      <c r="A14" s="153"/>
      <c r="B14" s="153"/>
      <c r="C14" s="153"/>
      <c r="D14" s="153"/>
      <c r="E14" s="153"/>
      <c r="F14" s="153"/>
      <c r="G14" s="153"/>
      <c r="H14" s="153"/>
      <c r="I14" s="155"/>
      <c r="P14" s="51"/>
    </row>
    <row r="15" spans="1:16" ht="11.25" x14ac:dyDescent="0.4">
      <c r="A15" s="153"/>
      <c r="B15" s="153"/>
      <c r="C15" s="153"/>
      <c r="D15" s="153"/>
      <c r="E15" s="153"/>
      <c r="F15" s="153"/>
      <c r="G15" s="153"/>
      <c r="H15" s="153"/>
      <c r="I15" s="155"/>
      <c r="P15" s="51"/>
    </row>
    <row r="16" spans="1:16" ht="11.25" x14ac:dyDescent="0.4">
      <c r="A16" s="153"/>
      <c r="B16" s="153"/>
      <c r="C16" s="153"/>
      <c r="D16" s="153"/>
      <c r="E16" s="153"/>
      <c r="F16" s="153"/>
      <c r="G16" s="153"/>
      <c r="H16" s="153"/>
      <c r="I16" s="155"/>
      <c r="P16" s="51"/>
    </row>
    <row r="17" spans="1:16" ht="11.25" x14ac:dyDescent="0.4">
      <c r="A17" s="156"/>
      <c r="B17" s="156"/>
      <c r="C17" s="156"/>
      <c r="D17" s="156"/>
      <c r="E17" s="156"/>
      <c r="F17" s="156"/>
      <c r="G17" s="156"/>
      <c r="H17" s="156"/>
      <c r="I17" s="158"/>
      <c r="P17" s="51"/>
    </row>
    <row r="18" spans="1:16" ht="17.100000000000001" customHeight="1" thickBot="1" x14ac:dyDescent="0.45">
      <c r="I18" s="152">
        <f>SUBTOTAL(109,July[Amount:])</f>
        <v>0</v>
      </c>
      <c r="P18" s="51"/>
    </row>
    <row r="19" spans="1:16" ht="17.100000000000001" customHeight="1" x14ac:dyDescent="0.4">
      <c r="A19" s="296"/>
      <c r="B19" s="296"/>
      <c r="C19" s="296"/>
      <c r="D19" s="296"/>
      <c r="E19" s="296"/>
      <c r="F19" s="296"/>
      <c r="G19" s="296"/>
      <c r="P19" s="51"/>
    </row>
    <row r="20" spans="1:16" ht="11.25" x14ac:dyDescent="0.4">
      <c r="A20" s="277" t="s">
        <v>130</v>
      </c>
      <c r="B20" s="277"/>
      <c r="C20" s="277"/>
      <c r="D20" s="277"/>
      <c r="E20" s="277"/>
      <c r="F20" s="277"/>
      <c r="G20" s="277"/>
      <c r="H20" s="277"/>
      <c r="I20" s="277"/>
      <c r="L20" s="133"/>
      <c r="P20" s="51"/>
    </row>
    <row r="21" spans="1:16" ht="17.100000000000001" customHeight="1" x14ac:dyDescent="0.4">
      <c r="A21" s="277"/>
      <c r="B21" s="277"/>
      <c r="C21" s="277"/>
      <c r="D21" s="277"/>
      <c r="E21" s="277"/>
      <c r="F21" s="277"/>
      <c r="G21" s="277"/>
      <c r="H21" s="277"/>
      <c r="I21" s="277"/>
      <c r="L21" s="133"/>
      <c r="P21" s="51"/>
    </row>
    <row r="22" spans="1:16" ht="17.100000000000001" customHeight="1" x14ac:dyDescent="0.4">
      <c r="B22" s="122"/>
      <c r="C22" s="123"/>
      <c r="D22" s="121"/>
      <c r="E22" s="121"/>
      <c r="F22" s="121"/>
      <c r="G22" s="122"/>
      <c r="H22" s="118"/>
      <c r="I22" s="118"/>
      <c r="L22" s="133"/>
      <c r="P22" s="51"/>
    </row>
    <row r="23" spans="1:16" ht="17.100000000000001" customHeight="1" x14ac:dyDescent="0.4">
      <c r="A23" s="175" t="s">
        <v>131</v>
      </c>
      <c r="B23" s="122"/>
      <c r="C23" s="123"/>
      <c r="D23" s="121"/>
      <c r="E23" s="121"/>
      <c r="F23" s="121" t="s">
        <v>132</v>
      </c>
      <c r="G23" s="122"/>
      <c r="H23" s="118"/>
      <c r="I23" s="118"/>
      <c r="L23" s="133"/>
      <c r="P23" s="51"/>
    </row>
    <row r="24" spans="1:16" ht="17.100000000000001" customHeight="1" x14ac:dyDescent="0.4">
      <c r="A24" s="122"/>
      <c r="B24" s="288" t="s">
        <v>80</v>
      </c>
      <c r="C24" s="288"/>
      <c r="D24" s="288"/>
      <c r="E24" s="121"/>
      <c r="F24" s="288" t="s">
        <v>80</v>
      </c>
      <c r="G24" s="288"/>
      <c r="L24" s="133"/>
      <c r="P24" s="51"/>
    </row>
    <row r="25" spans="1:16" ht="11.25" x14ac:dyDescent="0.4">
      <c r="L25" s="133"/>
      <c r="P25" s="51"/>
    </row>
    <row r="26" spans="1:16" ht="11.25" x14ac:dyDescent="0.4">
      <c r="A26" s="135" t="s">
        <v>133</v>
      </c>
      <c r="B26" s="136"/>
      <c r="C26" s="137"/>
      <c r="D26" s="138"/>
      <c r="E26" s="138"/>
      <c r="F26" s="138"/>
      <c r="G26" s="136"/>
      <c r="H26" s="136"/>
      <c r="I26" s="139"/>
      <c r="L26" s="133"/>
      <c r="P26" s="51"/>
    </row>
    <row r="27" spans="1:16" ht="11.25" customHeight="1" x14ac:dyDescent="0.4">
      <c r="A27" s="290" t="s">
        <v>134</v>
      </c>
      <c r="B27" s="291"/>
      <c r="C27" s="291"/>
      <c r="D27" s="291"/>
      <c r="E27" s="291"/>
      <c r="F27" s="291"/>
      <c r="G27" s="291"/>
      <c r="H27" s="291"/>
      <c r="I27" s="292"/>
      <c r="L27" s="133"/>
      <c r="P27" s="51"/>
    </row>
    <row r="28" spans="1:16" ht="17.100000000000001" customHeight="1" x14ac:dyDescent="0.4">
      <c r="A28" s="140"/>
      <c r="B28" s="141"/>
      <c r="C28" s="142"/>
      <c r="D28" s="143"/>
      <c r="E28" s="143"/>
      <c r="F28" s="143"/>
      <c r="G28" s="141"/>
      <c r="H28" s="144"/>
      <c r="I28" s="145"/>
      <c r="L28" s="133"/>
      <c r="P28" s="51"/>
    </row>
    <row r="29" spans="1:16" ht="17.100000000000001" customHeight="1" x14ac:dyDescent="0.4">
      <c r="A29" s="146" t="s">
        <v>131</v>
      </c>
      <c r="B29" s="141"/>
      <c r="C29" s="142"/>
      <c r="D29" s="143"/>
      <c r="E29" s="143"/>
      <c r="F29" s="143" t="s">
        <v>132</v>
      </c>
      <c r="G29" s="141"/>
      <c r="H29" s="144"/>
      <c r="I29" s="145"/>
      <c r="L29" s="133"/>
      <c r="P29" s="51"/>
    </row>
    <row r="30" spans="1:16" ht="17.100000000000001" customHeight="1" x14ac:dyDescent="0.4">
      <c r="A30" s="147"/>
      <c r="B30" s="289" t="s">
        <v>141</v>
      </c>
      <c r="C30" s="289"/>
      <c r="D30" s="289"/>
      <c r="E30" s="148"/>
      <c r="F30" s="289" t="s">
        <v>142</v>
      </c>
      <c r="G30" s="289"/>
      <c r="H30" s="149"/>
      <c r="I30" s="150"/>
      <c r="L30" s="133"/>
      <c r="P30" s="51"/>
    </row>
    <row r="31" spans="1:16" ht="11.25" x14ac:dyDescent="0.4">
      <c r="P31" s="51"/>
    </row>
    <row r="32" spans="1:16" ht="11.25" x14ac:dyDescent="0.4">
      <c r="P32" s="51"/>
    </row>
    <row r="33" spans="16:16" ht="11.25" x14ac:dyDescent="0.4">
      <c r="P33" s="51"/>
    </row>
    <row r="34" spans="16:16" ht="11.25" x14ac:dyDescent="0.4">
      <c r="P34" s="51"/>
    </row>
    <row r="35" spans="16:16" ht="11.25" x14ac:dyDescent="0.4">
      <c r="P35" s="51"/>
    </row>
    <row r="36" spans="16:16" ht="11.25" x14ac:dyDescent="0.4">
      <c r="P36" s="51"/>
    </row>
    <row r="37" spans="16:16" ht="11.25" x14ac:dyDescent="0.4">
      <c r="P37" s="51"/>
    </row>
    <row r="38" spans="16:16" ht="11.25" x14ac:dyDescent="0.4">
      <c r="P38" s="51"/>
    </row>
    <row r="39" spans="16:16" ht="11.25" x14ac:dyDescent="0.4">
      <c r="P39" s="51"/>
    </row>
    <row r="40" spans="16:16" ht="11.25" x14ac:dyDescent="0.4">
      <c r="P40" s="51"/>
    </row>
    <row r="41" spans="16:16" ht="11.25" x14ac:dyDescent="0.4">
      <c r="P41" s="51"/>
    </row>
    <row r="42" spans="16:16" ht="11.25" x14ac:dyDescent="0.4">
      <c r="P42" s="51"/>
    </row>
    <row r="43" spans="16:16" ht="11.25" x14ac:dyDescent="0.4">
      <c r="P43" s="51"/>
    </row>
    <row r="44" spans="16:16" ht="11.25" x14ac:dyDescent="0.4">
      <c r="P44" s="51"/>
    </row>
    <row r="45" spans="16:16" ht="11.25" x14ac:dyDescent="0.4">
      <c r="P45" s="51"/>
    </row>
    <row r="46" spans="16:16" ht="11.25" x14ac:dyDescent="0.4">
      <c r="P46" s="51"/>
    </row>
    <row r="47" spans="16:16" ht="11.25" x14ac:dyDescent="0.4">
      <c r="P47" s="51"/>
    </row>
    <row r="48" spans="16:16" ht="11.25" x14ac:dyDescent="0.4">
      <c r="P48" s="51"/>
    </row>
    <row r="49" spans="16:16" ht="11.25" x14ac:dyDescent="0.4">
      <c r="P49" s="51"/>
    </row>
    <row r="50" spans="16:16" ht="11.25" x14ac:dyDescent="0.4">
      <c r="P50" s="51"/>
    </row>
    <row r="51" spans="16:16" ht="11.25" x14ac:dyDescent="0.4">
      <c r="P51" s="51"/>
    </row>
    <row r="52" spans="16:16" ht="11.25" x14ac:dyDescent="0.4">
      <c r="P52" s="51"/>
    </row>
    <row r="53" spans="16:16" ht="11.25" x14ac:dyDescent="0.4">
      <c r="P53" s="51"/>
    </row>
    <row r="54" spans="16:16" ht="11.25" x14ac:dyDescent="0.4">
      <c r="P54" s="51"/>
    </row>
    <row r="55" spans="16:16" ht="11.25" x14ac:dyDescent="0.4">
      <c r="P55" s="51"/>
    </row>
    <row r="56" spans="16:16" ht="11.25" x14ac:dyDescent="0.4">
      <c r="P56" s="51"/>
    </row>
    <row r="57" spans="16:16" ht="11.25" x14ac:dyDescent="0.4">
      <c r="P57" s="51"/>
    </row>
    <row r="58" spans="16:16" ht="11.25" x14ac:dyDescent="0.4">
      <c r="P58" s="51"/>
    </row>
    <row r="59" spans="16:16" ht="11.25" x14ac:dyDescent="0.4">
      <c r="P59" s="51"/>
    </row>
    <row r="60" spans="16:16" ht="11.25" x14ac:dyDescent="0.4">
      <c r="P60" s="51"/>
    </row>
    <row r="61" spans="16:16" ht="11.25" x14ac:dyDescent="0.4">
      <c r="P61" s="51"/>
    </row>
    <row r="62" spans="16:16" ht="11.25" x14ac:dyDescent="0.4">
      <c r="P62" s="51"/>
    </row>
    <row r="63" spans="16:16" ht="11.25" x14ac:dyDescent="0.4">
      <c r="P63" s="51"/>
    </row>
    <row r="64" spans="16:16" ht="11.25" x14ac:dyDescent="0.4">
      <c r="P64" s="51"/>
    </row>
    <row r="65" spans="15:16" ht="33.6" customHeight="1" x14ac:dyDescent="0.4">
      <c r="O65" s="56"/>
      <c r="P65" s="51"/>
    </row>
    <row r="66" spans="15:16" ht="33.6" customHeight="1" x14ac:dyDescent="0.4">
      <c r="O66" s="56"/>
      <c r="P66" s="51"/>
    </row>
    <row r="67" spans="15:16" ht="33.6" customHeight="1" x14ac:dyDescent="0.4">
      <c r="O67" s="56"/>
      <c r="P67" s="51"/>
    </row>
    <row r="68" spans="15:16" ht="33.6" customHeight="1" x14ac:dyDescent="0.4">
      <c r="O68" s="56"/>
      <c r="P68" s="51"/>
    </row>
    <row r="69" spans="15:16" ht="33.6" customHeight="1" x14ac:dyDescent="0.4">
      <c r="O69" s="56"/>
      <c r="P69" s="51"/>
    </row>
    <row r="70" spans="15:16" ht="33.6" customHeight="1" x14ac:dyDescent="0.4">
      <c r="O70" s="56"/>
      <c r="P70" s="51"/>
    </row>
    <row r="71" spans="15:16" ht="33.6" customHeight="1" x14ac:dyDescent="0.4">
      <c r="O71" s="56"/>
      <c r="P71" s="51"/>
    </row>
    <row r="72" spans="15:16" ht="33.6" customHeight="1" x14ac:dyDescent="0.4">
      <c r="O72" s="56"/>
      <c r="P72" s="51"/>
    </row>
    <row r="73" spans="15:16" ht="33.6" customHeight="1" x14ac:dyDescent="0.4">
      <c r="O73" s="56"/>
      <c r="P73" s="51"/>
    </row>
    <row r="74" spans="15:16" ht="33.6" customHeight="1" x14ac:dyDescent="0.4">
      <c r="O74" s="56"/>
      <c r="P74" s="51"/>
    </row>
    <row r="75" spans="15:16" ht="33.6" customHeight="1" x14ac:dyDescent="0.4">
      <c r="O75" s="56"/>
      <c r="P75" s="51"/>
    </row>
    <row r="76" spans="15:16" ht="33.6" customHeight="1" x14ac:dyDescent="0.4">
      <c r="O76" s="56"/>
      <c r="P76" s="51"/>
    </row>
    <row r="77" spans="15:16" ht="33.6" customHeight="1" x14ac:dyDescent="0.4">
      <c r="O77" s="56"/>
      <c r="P77" s="51"/>
    </row>
    <row r="78" spans="15:16" ht="33.6" customHeight="1" x14ac:dyDescent="0.4">
      <c r="O78" s="56"/>
      <c r="P78" s="51"/>
    </row>
    <row r="79" spans="15:16" ht="33.6" customHeight="1" x14ac:dyDescent="0.4">
      <c r="O79" s="56"/>
      <c r="P79" s="51"/>
    </row>
    <row r="80" spans="15:16" ht="33.6" customHeight="1" x14ac:dyDescent="0.4">
      <c r="O80" s="56"/>
      <c r="P80" s="51"/>
    </row>
    <row r="81" spans="15:16" ht="33.6" customHeight="1" x14ac:dyDescent="0.4">
      <c r="O81" s="56"/>
      <c r="P81" s="51"/>
    </row>
    <row r="82" spans="15:16" ht="33.6" customHeight="1" x14ac:dyDescent="0.4">
      <c r="O82" s="56"/>
      <c r="P82" s="51"/>
    </row>
    <row r="83" spans="15:16" ht="33.6" customHeight="1" x14ac:dyDescent="0.4">
      <c r="O83" s="56"/>
      <c r="P83" s="51"/>
    </row>
    <row r="84" spans="15:16" ht="33.6" customHeight="1" x14ac:dyDescent="0.4">
      <c r="O84" s="56"/>
      <c r="P84" s="51"/>
    </row>
    <row r="85" spans="15:16" ht="33.6" customHeight="1" x14ac:dyDescent="0.4">
      <c r="O85" s="56"/>
      <c r="P85" s="51"/>
    </row>
    <row r="86" spans="15:16" ht="33.6" customHeight="1" x14ac:dyDescent="0.4">
      <c r="O86" s="56"/>
      <c r="P86" s="51"/>
    </row>
    <row r="87" spans="15:16" ht="33.6" customHeight="1" x14ac:dyDescent="0.4">
      <c r="O87" s="56"/>
      <c r="P87" s="51"/>
    </row>
    <row r="88" spans="15:16" ht="33.6" customHeight="1" x14ac:dyDescent="0.4">
      <c r="O88" s="56"/>
      <c r="P88" s="51"/>
    </row>
    <row r="89" spans="15:16" ht="33.6" customHeight="1" x14ac:dyDescent="0.4">
      <c r="O89" s="56"/>
      <c r="P89" s="51"/>
    </row>
    <row r="90" spans="15:16" ht="33.6" customHeight="1" x14ac:dyDescent="0.4">
      <c r="O90" s="56"/>
      <c r="P90" s="51"/>
    </row>
    <row r="91" spans="15:16" ht="33.6" customHeight="1" x14ac:dyDescent="0.4">
      <c r="O91" s="56"/>
      <c r="P91" s="51"/>
    </row>
    <row r="92" spans="15:16" ht="33.6" customHeight="1" x14ac:dyDescent="0.4">
      <c r="O92" s="56"/>
      <c r="P92" s="51"/>
    </row>
    <row r="93" spans="15:16" ht="33.6" customHeight="1" x14ac:dyDescent="0.4">
      <c r="O93" s="56"/>
      <c r="P93" s="51"/>
    </row>
    <row r="94" spans="15:16" ht="33.6" customHeight="1" x14ac:dyDescent="0.4">
      <c r="O94" s="56"/>
      <c r="P94" s="51"/>
    </row>
    <row r="95" spans="15:16" ht="33.6" customHeight="1" x14ac:dyDescent="0.4">
      <c r="O95" s="56"/>
      <c r="P95" s="51"/>
    </row>
    <row r="96" spans="15:16" ht="33.6" customHeight="1" x14ac:dyDescent="0.4">
      <c r="O96" s="56"/>
      <c r="P96" s="51"/>
    </row>
    <row r="97" spans="15:16" ht="33.6" customHeight="1" x14ac:dyDescent="0.4">
      <c r="O97" s="56"/>
      <c r="P97" s="51"/>
    </row>
    <row r="98" spans="15:16" ht="33.6" customHeight="1" x14ac:dyDescent="0.4">
      <c r="O98" s="56"/>
      <c r="P98" s="51"/>
    </row>
    <row r="99" spans="15:16" ht="33.6" customHeight="1" x14ac:dyDescent="0.4">
      <c r="O99" s="56"/>
      <c r="P99" s="51"/>
    </row>
    <row r="100" spans="15:16" ht="33.6" customHeight="1" x14ac:dyDescent="0.4">
      <c r="O100" s="56"/>
      <c r="P100" s="51"/>
    </row>
    <row r="101" spans="15:16" ht="33.6" customHeight="1" x14ac:dyDescent="0.4">
      <c r="O101" s="56"/>
      <c r="P101" s="51"/>
    </row>
    <row r="102" spans="15:16" ht="33.6" customHeight="1" x14ac:dyDescent="0.4">
      <c r="O102" s="56"/>
      <c r="P102" s="51"/>
    </row>
    <row r="103" spans="15:16" ht="33.6" customHeight="1" x14ac:dyDescent="0.4">
      <c r="O103" s="56"/>
      <c r="P103" s="51"/>
    </row>
    <row r="104" spans="15:16" ht="33.6" customHeight="1" x14ac:dyDescent="0.4">
      <c r="O104" s="56"/>
      <c r="P104" s="51"/>
    </row>
    <row r="105" spans="15:16" ht="33.6" customHeight="1" x14ac:dyDescent="0.4">
      <c r="O105" s="56"/>
      <c r="P105" s="51"/>
    </row>
    <row r="106" spans="15:16" ht="33.6" customHeight="1" x14ac:dyDescent="0.4">
      <c r="O106" s="56"/>
      <c r="P106" s="51"/>
    </row>
    <row r="107" spans="15:16" ht="33.6" customHeight="1" x14ac:dyDescent="0.4">
      <c r="O107" s="56"/>
      <c r="P107" s="51"/>
    </row>
    <row r="108" spans="15:16" ht="33.6" customHeight="1" x14ac:dyDescent="0.4">
      <c r="O108" s="56"/>
      <c r="P108" s="51"/>
    </row>
    <row r="109" spans="15:16" ht="33.6" customHeight="1" x14ac:dyDescent="0.4">
      <c r="O109" s="56"/>
      <c r="P109" s="51"/>
    </row>
    <row r="110" spans="15:16" ht="33.6" customHeight="1" x14ac:dyDescent="0.4">
      <c r="O110" s="56"/>
      <c r="P110" s="51"/>
    </row>
    <row r="111" spans="15:16" ht="33.6" customHeight="1" x14ac:dyDescent="0.4">
      <c r="O111" s="56"/>
      <c r="P111" s="51"/>
    </row>
    <row r="112" spans="15:16" ht="33.6" customHeight="1" x14ac:dyDescent="0.4">
      <c r="O112" s="56"/>
      <c r="P112" s="51"/>
    </row>
    <row r="113" spans="15:16" ht="33.6" customHeight="1" x14ac:dyDescent="0.4">
      <c r="O113" s="56"/>
      <c r="P113" s="51"/>
    </row>
    <row r="114" spans="15:16" ht="33.6" customHeight="1" x14ac:dyDescent="0.4">
      <c r="O114" s="56"/>
      <c r="P114" s="51"/>
    </row>
    <row r="115" spans="15:16" ht="33.6" customHeight="1" x14ac:dyDescent="0.4">
      <c r="O115" s="56"/>
      <c r="P115" s="51"/>
    </row>
    <row r="116" spans="15:16" ht="33.6" customHeight="1" x14ac:dyDescent="0.4">
      <c r="O116" s="56"/>
      <c r="P116" s="51"/>
    </row>
    <row r="117" spans="15:16" ht="33.6" customHeight="1" x14ac:dyDescent="0.4">
      <c r="O117" s="56"/>
      <c r="P117" s="51"/>
    </row>
    <row r="118" spans="15:16" ht="33.6" customHeight="1" x14ac:dyDescent="0.4">
      <c r="O118" s="56"/>
      <c r="P118" s="51"/>
    </row>
    <row r="119" spans="15:16" ht="33.6" customHeight="1" x14ac:dyDescent="0.4">
      <c r="O119" s="56"/>
      <c r="P119" s="51"/>
    </row>
    <row r="120" spans="15:16" ht="33.6" customHeight="1" x14ac:dyDescent="0.4">
      <c r="O120" s="56"/>
      <c r="P120" s="51"/>
    </row>
    <row r="121" spans="15:16" ht="33.6" customHeight="1" x14ac:dyDescent="0.4">
      <c r="O121" s="56"/>
      <c r="P121" s="51"/>
    </row>
    <row r="122" spans="15:16" ht="33.6" customHeight="1" x14ac:dyDescent="0.4">
      <c r="O122" s="56"/>
      <c r="P122" s="51"/>
    </row>
    <row r="123" spans="15:16" ht="33.6" customHeight="1" x14ac:dyDescent="0.4">
      <c r="O123" s="56"/>
      <c r="P123" s="51"/>
    </row>
    <row r="124" spans="15:16" ht="33.6" customHeight="1" x14ac:dyDescent="0.4">
      <c r="O124" s="56"/>
      <c r="P124" s="51"/>
    </row>
    <row r="125" spans="15:16" ht="33.6" customHeight="1" x14ac:dyDescent="0.4">
      <c r="O125" s="56"/>
      <c r="P125" s="51"/>
    </row>
    <row r="126" spans="15:16" ht="33.6" customHeight="1" x14ac:dyDescent="0.4">
      <c r="O126" s="56"/>
      <c r="P126" s="51"/>
    </row>
    <row r="127" spans="15:16" ht="33.6" customHeight="1" x14ac:dyDescent="0.4">
      <c r="O127" s="56"/>
      <c r="P127" s="51"/>
    </row>
    <row r="128" spans="15:16" ht="33.6" customHeight="1" x14ac:dyDescent="0.4">
      <c r="O128" s="56"/>
      <c r="P128" s="51"/>
    </row>
    <row r="129" spans="15:16" ht="33.6" customHeight="1" x14ac:dyDescent="0.4">
      <c r="O129" s="56"/>
      <c r="P129" s="51"/>
    </row>
    <row r="130" spans="15:16" ht="33.6" customHeight="1" x14ac:dyDescent="0.4">
      <c r="O130" s="56"/>
      <c r="P130" s="51"/>
    </row>
    <row r="131" spans="15:16" ht="33.6" customHeight="1" x14ac:dyDescent="0.4">
      <c r="O131" s="56"/>
      <c r="P131" s="51"/>
    </row>
    <row r="132" spans="15:16" ht="33.6" customHeight="1" x14ac:dyDescent="0.4">
      <c r="O132" s="56"/>
      <c r="P132" s="51"/>
    </row>
    <row r="133" spans="15:16" ht="33.6" customHeight="1" x14ac:dyDescent="0.4">
      <c r="O133" s="56"/>
      <c r="P133" s="51"/>
    </row>
    <row r="134" spans="15:16" ht="33.6" customHeight="1" x14ac:dyDescent="0.4">
      <c r="O134" s="56"/>
      <c r="P134" s="51"/>
    </row>
    <row r="135" spans="15:16" ht="33.6" customHeight="1" x14ac:dyDescent="0.4">
      <c r="O135" s="56"/>
      <c r="P135" s="51"/>
    </row>
    <row r="136" spans="15:16" ht="33.6" customHeight="1" x14ac:dyDescent="0.4">
      <c r="O136" s="56"/>
      <c r="P136" s="51"/>
    </row>
    <row r="137" spans="15:16" ht="33.6" customHeight="1" x14ac:dyDescent="0.4">
      <c r="O137" s="56"/>
      <c r="P137" s="51"/>
    </row>
    <row r="138" spans="15:16" ht="33.6" customHeight="1" x14ac:dyDescent="0.4">
      <c r="O138" s="56"/>
      <c r="P138" s="51"/>
    </row>
    <row r="139" spans="15:16" ht="33.6" customHeight="1" x14ac:dyDescent="0.4">
      <c r="O139" s="56"/>
      <c r="P139" s="51"/>
    </row>
    <row r="140" spans="15:16" ht="33.6" customHeight="1" x14ac:dyDescent="0.4">
      <c r="O140" s="56"/>
      <c r="P140" s="51"/>
    </row>
    <row r="141" spans="15:16" ht="33.6" customHeight="1" x14ac:dyDescent="0.4">
      <c r="O141" s="56"/>
      <c r="P141" s="51"/>
    </row>
    <row r="142" spans="15:16" ht="33.6" customHeight="1" x14ac:dyDescent="0.4">
      <c r="O142" s="56"/>
      <c r="P142" s="51"/>
    </row>
    <row r="143" spans="15:16" ht="33.6" customHeight="1" x14ac:dyDescent="0.4">
      <c r="O143" s="56"/>
      <c r="P143" s="51"/>
    </row>
    <row r="144" spans="15:16" ht="33.6" customHeight="1" x14ac:dyDescent="0.4">
      <c r="O144" s="56"/>
      <c r="P144" s="51"/>
    </row>
    <row r="145" spans="15:16" ht="33.6" customHeight="1" x14ac:dyDescent="0.4">
      <c r="O145" s="56"/>
      <c r="P145" s="51"/>
    </row>
    <row r="146" spans="15:16" ht="33.6" customHeight="1" x14ac:dyDescent="0.4">
      <c r="O146" s="56"/>
    </row>
    <row r="147" spans="15:16" ht="33.6" customHeight="1" x14ac:dyDescent="0.4">
      <c r="O147" s="56"/>
    </row>
    <row r="148" spans="15:16" ht="33.6" customHeight="1" x14ac:dyDescent="0.4">
      <c r="O148" s="56"/>
    </row>
    <row r="149" spans="15:16" ht="33.6" customHeight="1" x14ac:dyDescent="0.4">
      <c r="O149" s="56"/>
    </row>
    <row r="150" spans="15:16" ht="33.6" customHeight="1" x14ac:dyDescent="0.4">
      <c r="O150" s="56"/>
    </row>
    <row r="151" spans="15:16" ht="33.6" customHeight="1" x14ac:dyDescent="0.4">
      <c r="O151" s="56"/>
    </row>
    <row r="152" spans="15:16" ht="33.6" customHeight="1" x14ac:dyDescent="0.4">
      <c r="O152" s="56"/>
    </row>
    <row r="153" spans="15:16" ht="30" customHeight="1" x14ac:dyDescent="0.4">
      <c r="O153" s="56"/>
    </row>
    <row r="154" spans="15:16" ht="30" customHeight="1" x14ac:dyDescent="0.4">
      <c r="O154" s="56"/>
    </row>
    <row r="155" spans="15:16" ht="30" customHeight="1" x14ac:dyDescent="0.4">
      <c r="O155" s="56"/>
    </row>
    <row r="156" spans="15:16" ht="30" customHeight="1" x14ac:dyDescent="0.4">
      <c r="O156" s="56"/>
    </row>
    <row r="157" spans="15:16" ht="30" customHeight="1" x14ac:dyDescent="0.4">
      <c r="O157" s="56"/>
    </row>
    <row r="158" spans="15:16" ht="30" customHeight="1" x14ac:dyDescent="0.4">
      <c r="O158" s="56"/>
    </row>
    <row r="159" spans="15:16" ht="30" customHeight="1" x14ac:dyDescent="0.4">
      <c r="O159" s="56"/>
    </row>
    <row r="160" spans="15:16" ht="30" customHeight="1" x14ac:dyDescent="0.4">
      <c r="O160" s="56"/>
    </row>
    <row r="161" spans="15:15" ht="30" customHeight="1" x14ac:dyDescent="0.4">
      <c r="O161" s="56"/>
    </row>
    <row r="162" spans="15:15" ht="30" customHeight="1" x14ac:dyDescent="0.4">
      <c r="O162" s="56"/>
    </row>
    <row r="163" spans="15:15" ht="30" customHeight="1" x14ac:dyDescent="0.4">
      <c r="O163" s="56"/>
    </row>
    <row r="164" spans="15:15" ht="30" customHeight="1" x14ac:dyDescent="0.4">
      <c r="O164" s="56"/>
    </row>
    <row r="165" spans="15:15" ht="30" customHeight="1" x14ac:dyDescent="0.4">
      <c r="O165" s="56"/>
    </row>
    <row r="166" spans="15:15" ht="30" customHeight="1" x14ac:dyDescent="0.4">
      <c r="O166" s="56"/>
    </row>
    <row r="167" spans="15:15" ht="30" customHeight="1" x14ac:dyDescent="0.4">
      <c r="O167" s="56"/>
    </row>
    <row r="168" spans="15:15" ht="30" customHeight="1" x14ac:dyDescent="0.4">
      <c r="O168" s="56"/>
    </row>
    <row r="169" spans="15:15" ht="30" customHeight="1" x14ac:dyDescent="0.4">
      <c r="O169" s="56"/>
    </row>
    <row r="170" spans="15:15" ht="30" customHeight="1" x14ac:dyDescent="0.4">
      <c r="O170" s="56"/>
    </row>
    <row r="171" spans="15:15" ht="30" customHeight="1" x14ac:dyDescent="0.4">
      <c r="O171" s="56"/>
    </row>
    <row r="172" spans="15:15" ht="30" customHeight="1" x14ac:dyDescent="0.4">
      <c r="O172" s="56"/>
    </row>
    <row r="173" spans="15:15" ht="30" customHeight="1" x14ac:dyDescent="0.4">
      <c r="O173" s="56"/>
    </row>
    <row r="174" spans="15:15" ht="30" customHeight="1" x14ac:dyDescent="0.4">
      <c r="O174" s="56"/>
    </row>
    <row r="175" spans="15:15" ht="30" customHeight="1" x14ac:dyDescent="0.4">
      <c r="O175" s="56"/>
    </row>
    <row r="176" spans="15:15" ht="30" customHeight="1" x14ac:dyDescent="0.4">
      <c r="O176" s="56"/>
    </row>
    <row r="177" spans="15:15" ht="30" customHeight="1" x14ac:dyDescent="0.4">
      <c r="O177" s="56"/>
    </row>
    <row r="178" spans="15:15" ht="30" customHeight="1" x14ac:dyDescent="0.4">
      <c r="O178" s="56"/>
    </row>
    <row r="179" spans="15:15" ht="30" customHeight="1" x14ac:dyDescent="0.4">
      <c r="O179" s="56"/>
    </row>
    <row r="180" spans="15:15" ht="30" customHeight="1" x14ac:dyDescent="0.4">
      <c r="O180" s="56"/>
    </row>
    <row r="181" spans="15:15" ht="30" customHeight="1" x14ac:dyDescent="0.4">
      <c r="O181" s="56"/>
    </row>
    <row r="182" spans="15:15" ht="30" customHeight="1" x14ac:dyDescent="0.4">
      <c r="O182" s="56"/>
    </row>
    <row r="183" spans="15:15" ht="30" customHeight="1" x14ac:dyDescent="0.4">
      <c r="O183" s="56"/>
    </row>
    <row r="184" spans="15:15" ht="30" customHeight="1" x14ac:dyDescent="0.4">
      <c r="O184" s="56"/>
    </row>
    <row r="185" spans="15:15" ht="30" customHeight="1" x14ac:dyDescent="0.4">
      <c r="O185" s="56"/>
    </row>
    <row r="186" spans="15:15" ht="30" customHeight="1" x14ac:dyDescent="0.4">
      <c r="O186" s="56"/>
    </row>
    <row r="187" spans="15:15" ht="30" customHeight="1" x14ac:dyDescent="0.4">
      <c r="O187" s="56"/>
    </row>
    <row r="188" spans="15:15" ht="30" customHeight="1" x14ac:dyDescent="0.4">
      <c r="O188" s="56"/>
    </row>
    <row r="189" spans="15:15" ht="30" customHeight="1" x14ac:dyDescent="0.4">
      <c r="O189" s="56"/>
    </row>
    <row r="190" spans="15:15" ht="30" customHeight="1" x14ac:dyDescent="0.4">
      <c r="O190" s="56"/>
    </row>
    <row r="191" spans="15:15" ht="30" customHeight="1" x14ac:dyDescent="0.4">
      <c r="O191" s="56"/>
    </row>
    <row r="192" spans="15:15" ht="60.75" customHeight="1" x14ac:dyDescent="0.4">
      <c r="O192" s="56"/>
    </row>
  </sheetData>
  <mergeCells count="18">
    <mergeCell ref="A20:I21"/>
    <mergeCell ref="B24:D24"/>
    <mergeCell ref="F24:G24"/>
    <mergeCell ref="A27:I27"/>
    <mergeCell ref="B30:D30"/>
    <mergeCell ref="F30:G30"/>
    <mergeCell ref="C6:D6"/>
    <mergeCell ref="H6:I6"/>
    <mergeCell ref="C7:D7"/>
    <mergeCell ref="H7:I7"/>
    <mergeCell ref="A19:G19"/>
    <mergeCell ref="C5:D5"/>
    <mergeCell ref="H5:I5"/>
    <mergeCell ref="A2:D2"/>
    <mergeCell ref="C3:D3"/>
    <mergeCell ref="H3:I3"/>
    <mergeCell ref="C4:D4"/>
    <mergeCell ref="H4:I4"/>
  </mergeCells>
  <conditionalFormatting sqref="A2">
    <cfRule type="duplicateValues" dxfId="27" priority="1"/>
  </conditionalFormatting>
  <conditionalFormatting sqref="A3:A8 A18:A19 A31:A1048576">
    <cfRule type="duplicateValues" dxfId="26" priority="6"/>
  </conditionalFormatting>
  <conditionalFormatting sqref="A9">
    <cfRule type="duplicateValues" dxfId="25" priority="4"/>
  </conditionalFormatting>
  <conditionalFormatting sqref="A20 A25:A27">
    <cfRule type="duplicateValues" dxfId="24" priority="2"/>
  </conditionalFormatting>
  <dataValidations count="12">
    <dataValidation allowBlank="1" showInputMessage="1" showErrorMessage="1" prompt="Shkruani numrin e faturës apo transaksionit bankar" sqref="D10:E10" xr:uid="{DE55A6F1-86DD-4EB0-8032-107E81F95575}"/>
    <dataValidation allowBlank="1" showInputMessage="1" showErrorMessage="1" prompt="Shkruani numrin e Transaksionit duke filluar nga 1 dhe vazhdoni tutje." sqref="A9:A12" xr:uid="{B0DB1A59-1549-4423-B005-F0E416C800D8}"/>
    <dataValidation allowBlank="1" showInputMessage="1" showErrorMessage="1" prompt="Shkruani shumën e depozitit." sqref="I10" xr:uid="{5BE0D3EE-73A9-4170-A07F-41C81BD1BECF}"/>
    <dataValidation allowBlank="1" showInputMessage="1" showErrorMessage="1" prompt="Shkruani shumën e paguar." sqref="I9" xr:uid="{CAF6A60C-EAFF-409E-8854-3D4978D354F5}"/>
    <dataValidation allowBlank="1" showInputMessage="1" showErrorMessage="1" prompt="Përzgjedhni mënyrën e pagesës._x000a_" sqref="H9" xr:uid="{58EA79CA-774D-4BDD-A085-1DB80849117D}"/>
    <dataValidation allowBlank="1" showInputMessage="1" showErrorMessage="1" prompt="Zgjedhni nga Lista linjën përkatëse buxhetore. Mos shkruani me dorë." sqref="G9" xr:uid="{0CC0D2D3-FB8E-43CA-89E9-01E172E80FB2}"/>
    <dataValidation allowBlank="1" showInputMessage="1" showErrorMessage="1" prompt="Shkruani përshkrimin e shpenzimit." sqref="F9" xr:uid="{4ADEB88B-C575-4113-A458-993B6C664F44}"/>
    <dataValidation allowBlank="1" showInputMessage="1" showErrorMessage="1" prompt="Shkruani numrin e faturës apo transaksionit bankar._x000a_" sqref="E9" xr:uid="{89D6461A-E899-4F76-9F6E-E0D733852060}"/>
    <dataValidation allowBlank="1" showInputMessage="1" showErrorMessage="1" prompt="Shkruani emrin e Biznesit/Personit që i/është procesuar pagesa._x000a_" sqref="D9" xr:uid="{15390460-DC09-4B73-AA00-2B2677A70BBF}"/>
    <dataValidation allowBlank="1" showInputMessage="1" showErrorMessage="1" prompt="Shkruani datën se kur është paguar fatura sipas pasqyrave bankare." sqref="C9" xr:uid="{DD30AF77-219C-4C1C-A1D8-8EE7DA197F1D}"/>
    <dataValidation allowBlank="1" showInputMessage="1" showErrorMessage="1" prompt="Shkruani Datën e faturës apo transaksionit bankar." sqref="B9" xr:uid="{004B2DE9-FA8F-47B6-AE24-1225C867C2DB}"/>
    <dataValidation type="list" allowBlank="1" showInputMessage="1" showErrorMessage="1" prompt="Shkruani numrin e faturës apo transaksionit bankar" sqref="H10:H17" xr:uid="{16B74E31-1792-44B4-836C-11BD91289616}">
      <formula1>$L$2:$L$4</formula1>
    </dataValidation>
  </dataValidations>
  <printOptions horizontalCentered="1"/>
  <pageMargins left="0.05" right="0.05" top="0.4" bottom="0.6" header="0.3" footer="0.3"/>
  <pageSetup paperSize="9" scale="94" fitToHeight="0" orientation="landscape" r:id="rId1"/>
  <headerFooter differentFirst="1">
    <oddFooter>Page &amp;P of &amp;N</oddFooter>
  </headerFooter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8E3FD936-D011-4F14-9E77-4115C660CD86}">
          <x14:formula1>
            <xm:f>'3a. BudgetvsExpenditures'!$B$9:$B$45</xm:f>
          </x14:formula1>
          <xm:sqref>G10:G17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E91780-A9DB-4701-BD82-A94E89CE6B0F}">
  <sheetPr>
    <tabColor theme="0"/>
    <pageSetUpPr fitToPage="1"/>
  </sheetPr>
  <dimension ref="A1:P187"/>
  <sheetViews>
    <sheetView showGridLines="0" zoomScaleNormal="100" workbookViewId="0">
      <selection activeCell="L9" sqref="L9"/>
    </sheetView>
  </sheetViews>
  <sheetFormatPr defaultColWidth="8.6640625" defaultRowHeight="30" customHeight="1" x14ac:dyDescent="0.4"/>
  <cols>
    <col min="1" max="1" width="9.109375" style="44" customWidth="1"/>
    <col min="2" max="2" width="12.5546875" style="44" customWidth="1"/>
    <col min="3" max="3" width="13.44140625" style="50" customWidth="1"/>
    <col min="4" max="4" width="18.5546875" style="46" customWidth="1"/>
    <col min="5" max="5" width="12.6640625" style="46" customWidth="1"/>
    <col min="6" max="6" width="21.21875" style="46" customWidth="1"/>
    <col min="7" max="7" width="20.109375" style="44" customWidth="1"/>
    <col min="8" max="8" width="11.88671875" style="44" customWidth="1"/>
    <col min="9" max="9" width="13.21875" style="44" customWidth="1"/>
    <col min="10" max="10" width="2.6640625" style="44" customWidth="1"/>
    <col min="11" max="11" width="8.6640625" style="47" customWidth="1"/>
    <col min="12" max="12" width="8.6640625" style="44" customWidth="1"/>
    <col min="13" max="14" width="4.44140625" style="44" customWidth="1"/>
    <col min="15" max="15" width="17.88671875" style="44" customWidth="1"/>
    <col min="16" max="16" width="8.6640625" style="44" bestFit="1" customWidth="1"/>
    <col min="17" max="17" width="8.6640625" style="44" customWidth="1"/>
    <col min="18" max="18" width="13.44140625" style="44" bestFit="1" customWidth="1"/>
    <col min="19" max="16384" width="8.6640625" style="44"/>
  </cols>
  <sheetData>
    <row r="1" spans="1:16" ht="45" customHeight="1" x14ac:dyDescent="0.4"/>
    <row r="2" spans="1:16" ht="30" customHeight="1" x14ac:dyDescent="0.4">
      <c r="A2" s="285" t="s">
        <v>129</v>
      </c>
      <c r="B2" s="285"/>
      <c r="C2" s="285"/>
      <c r="D2" s="285"/>
      <c r="E2" s="45"/>
    </row>
    <row r="3" spans="1:16" ht="20.100000000000001" customHeight="1" x14ac:dyDescent="0.15">
      <c r="A3" s="48"/>
      <c r="B3" s="49" t="s">
        <v>62</v>
      </c>
      <c r="C3" s="286" t="s">
        <v>63</v>
      </c>
      <c r="D3" s="287"/>
      <c r="E3" s="45"/>
      <c r="G3" s="49" t="s">
        <v>64</v>
      </c>
      <c r="H3" s="278">
        <f>SUMIFS(August[Amount:],August[Paid By:],$L$3)</f>
        <v>0</v>
      </c>
      <c r="I3" s="279"/>
      <c r="L3" s="63" t="s">
        <v>65</v>
      </c>
    </row>
    <row r="4" spans="1:16" ht="20.100000000000001" customHeight="1" x14ac:dyDescent="0.15">
      <c r="A4" s="48"/>
      <c r="B4" s="49" t="s">
        <v>135</v>
      </c>
      <c r="C4" s="286"/>
      <c r="D4" s="287"/>
      <c r="E4" s="45"/>
      <c r="G4" s="49" t="s">
        <v>66</v>
      </c>
      <c r="H4" s="280">
        <f>SUMIFS(August[Amount:],August[Paid By:],$L$4)</f>
        <v>0</v>
      </c>
      <c r="I4" s="279"/>
      <c r="L4" s="63" t="s">
        <v>67</v>
      </c>
    </row>
    <row r="5" spans="1:16" ht="20.100000000000001" customHeight="1" x14ac:dyDescent="0.15">
      <c r="A5" s="48"/>
      <c r="B5" s="49" t="s">
        <v>31</v>
      </c>
      <c r="C5" s="286"/>
      <c r="D5" s="287"/>
      <c r="E5" s="45"/>
      <c r="G5" s="49" t="s">
        <v>68</v>
      </c>
      <c r="H5" s="280">
        <f>SUM(H3:I4)</f>
        <v>0</v>
      </c>
      <c r="I5" s="279"/>
    </row>
    <row r="6" spans="1:16" ht="20.100000000000001" customHeight="1" x14ac:dyDescent="0.15">
      <c r="A6" s="48"/>
      <c r="B6" s="49" t="s">
        <v>32</v>
      </c>
      <c r="C6" s="286"/>
      <c r="D6" s="287"/>
      <c r="E6" s="45"/>
      <c r="G6" s="49" t="s">
        <v>69</v>
      </c>
      <c r="H6" s="293"/>
      <c r="I6" s="294"/>
    </row>
    <row r="7" spans="1:16" ht="20.100000000000001" customHeight="1" x14ac:dyDescent="0.15">
      <c r="A7" s="48"/>
      <c r="B7" s="151"/>
      <c r="C7" s="295"/>
      <c r="D7" s="295"/>
      <c r="E7" s="45"/>
      <c r="G7" s="49" t="s">
        <v>70</v>
      </c>
      <c r="H7" s="283">
        <f>'7.Jul'!H7+H6-H5</f>
        <v>0</v>
      </c>
      <c r="I7" s="284"/>
    </row>
    <row r="8" spans="1:16" ht="22.5" customHeight="1" x14ac:dyDescent="0.4"/>
    <row r="9" spans="1:16" ht="31.5" customHeight="1" x14ac:dyDescent="0.4">
      <c r="A9" s="159" t="s">
        <v>71</v>
      </c>
      <c r="B9" s="159" t="s">
        <v>72</v>
      </c>
      <c r="C9" s="160" t="s">
        <v>73</v>
      </c>
      <c r="D9" s="161" t="s">
        <v>74</v>
      </c>
      <c r="E9" s="161" t="s">
        <v>75</v>
      </c>
      <c r="F9" s="161" t="s">
        <v>76</v>
      </c>
      <c r="G9" s="159" t="s">
        <v>77</v>
      </c>
      <c r="H9" s="159" t="s">
        <v>78</v>
      </c>
      <c r="I9" s="162" t="s">
        <v>79</v>
      </c>
    </row>
    <row r="10" spans="1:16" ht="11.25" x14ac:dyDescent="0.4">
      <c r="A10" s="153"/>
      <c r="B10" s="153"/>
      <c r="C10" s="153"/>
      <c r="D10" s="153"/>
      <c r="E10" s="153"/>
      <c r="F10" s="153"/>
      <c r="G10" s="153"/>
      <c r="H10" s="153"/>
      <c r="I10" s="155"/>
      <c r="P10" s="51"/>
    </row>
    <row r="11" spans="1:16" ht="11.25" x14ac:dyDescent="0.4">
      <c r="A11" s="153"/>
      <c r="B11" s="153"/>
      <c r="C11" s="153"/>
      <c r="D11" s="153"/>
      <c r="E11" s="153"/>
      <c r="F11" s="153"/>
      <c r="G11" s="153"/>
      <c r="H11" s="153"/>
      <c r="I11" s="155"/>
      <c r="P11" s="51"/>
    </row>
    <row r="12" spans="1:16" ht="11.25" x14ac:dyDescent="0.4">
      <c r="A12" s="153"/>
      <c r="B12" s="153"/>
      <c r="C12" s="153"/>
      <c r="D12" s="153"/>
      <c r="E12" s="153"/>
      <c r="F12" s="153"/>
      <c r="G12" s="153"/>
      <c r="H12" s="153"/>
      <c r="I12" s="155"/>
      <c r="P12" s="51"/>
    </row>
    <row r="13" spans="1:16" ht="11.25" x14ac:dyDescent="0.4">
      <c r="A13" s="153"/>
      <c r="B13" s="153"/>
      <c r="C13" s="153"/>
      <c r="D13" s="153"/>
      <c r="E13" s="153"/>
      <c r="F13" s="153"/>
      <c r="G13" s="153"/>
      <c r="H13" s="153"/>
      <c r="I13" s="155"/>
      <c r="P13" s="51"/>
    </row>
    <row r="14" spans="1:16" ht="11.25" x14ac:dyDescent="0.4">
      <c r="A14" s="153"/>
      <c r="B14" s="153"/>
      <c r="C14" s="153"/>
      <c r="D14" s="153"/>
      <c r="E14" s="153"/>
      <c r="F14" s="153"/>
      <c r="G14" s="153"/>
      <c r="H14" s="153"/>
      <c r="I14" s="155"/>
      <c r="P14" s="51"/>
    </row>
    <row r="15" spans="1:16" ht="11.25" x14ac:dyDescent="0.4">
      <c r="A15" s="153"/>
      <c r="B15" s="153"/>
      <c r="C15" s="153"/>
      <c r="D15" s="153"/>
      <c r="E15" s="153"/>
      <c r="F15" s="153"/>
      <c r="G15" s="153"/>
      <c r="H15" s="153"/>
      <c r="I15" s="155"/>
      <c r="P15" s="51"/>
    </row>
    <row r="16" spans="1:16" ht="11.25" x14ac:dyDescent="0.4">
      <c r="A16" s="153"/>
      <c r="B16" s="153"/>
      <c r="C16" s="153"/>
      <c r="D16" s="153"/>
      <c r="E16" s="153"/>
      <c r="F16" s="153"/>
      <c r="G16" s="153"/>
      <c r="H16" s="153"/>
      <c r="I16" s="155"/>
      <c r="P16" s="51"/>
    </row>
    <row r="17" spans="1:16" ht="11.25" x14ac:dyDescent="0.4">
      <c r="A17" s="156"/>
      <c r="B17" s="156"/>
      <c r="C17" s="156"/>
      <c r="D17" s="156"/>
      <c r="E17" s="156"/>
      <c r="F17" s="156"/>
      <c r="G17" s="156"/>
      <c r="H17" s="156"/>
      <c r="I17" s="158"/>
      <c r="P17" s="51"/>
    </row>
    <row r="18" spans="1:16" ht="17.100000000000001" customHeight="1" thickBot="1" x14ac:dyDescent="0.45">
      <c r="I18" s="152">
        <f>SUBTOTAL(109,August[Amount:])</f>
        <v>0</v>
      </c>
      <c r="P18" s="51"/>
    </row>
    <row r="19" spans="1:16" ht="20.100000000000001" customHeight="1" x14ac:dyDescent="0.4">
      <c r="A19" s="53"/>
      <c r="B19" s="53"/>
      <c r="C19" s="54"/>
      <c r="D19" s="52"/>
      <c r="E19" s="52"/>
      <c r="F19" s="52"/>
      <c r="G19" s="53"/>
      <c r="P19" s="51"/>
    </row>
    <row r="20" spans="1:16" ht="11.25" x14ac:dyDescent="0.4">
      <c r="A20" s="277" t="s">
        <v>130</v>
      </c>
      <c r="B20" s="277"/>
      <c r="C20" s="277"/>
      <c r="D20" s="277"/>
      <c r="E20" s="277"/>
      <c r="F20" s="277"/>
      <c r="G20" s="277"/>
      <c r="H20" s="277"/>
      <c r="I20" s="277"/>
      <c r="L20" s="133"/>
      <c r="P20" s="51"/>
    </row>
    <row r="21" spans="1:16" ht="17.100000000000001" customHeight="1" x14ac:dyDescent="0.4">
      <c r="A21" s="277"/>
      <c r="B21" s="277"/>
      <c r="C21" s="277"/>
      <c r="D21" s="277"/>
      <c r="E21" s="277"/>
      <c r="F21" s="277"/>
      <c r="G21" s="277"/>
      <c r="H21" s="277"/>
      <c r="I21" s="277"/>
      <c r="L21" s="133"/>
      <c r="P21" s="51"/>
    </row>
    <row r="22" spans="1:16" ht="17.100000000000001" customHeight="1" x14ac:dyDescent="0.4">
      <c r="B22" s="122"/>
      <c r="C22" s="123"/>
      <c r="D22" s="121"/>
      <c r="E22" s="121"/>
      <c r="F22" s="121"/>
      <c r="G22" s="122"/>
      <c r="H22" s="118"/>
      <c r="I22" s="118"/>
      <c r="L22" s="133"/>
      <c r="P22" s="51"/>
    </row>
    <row r="23" spans="1:16" ht="17.100000000000001" customHeight="1" x14ac:dyDescent="0.4">
      <c r="A23" s="175" t="s">
        <v>131</v>
      </c>
      <c r="B23" s="122"/>
      <c r="C23" s="123"/>
      <c r="D23" s="121"/>
      <c r="E23" s="121"/>
      <c r="F23" s="121" t="s">
        <v>132</v>
      </c>
      <c r="G23" s="122"/>
      <c r="H23" s="118"/>
      <c r="I23" s="118"/>
      <c r="L23" s="133"/>
      <c r="P23" s="51"/>
    </row>
    <row r="24" spans="1:16" ht="17.100000000000001" customHeight="1" x14ac:dyDescent="0.4">
      <c r="A24" s="122"/>
      <c r="B24" s="288" t="s">
        <v>80</v>
      </c>
      <c r="C24" s="288"/>
      <c r="D24" s="288"/>
      <c r="E24" s="121"/>
      <c r="F24" s="288" t="s">
        <v>80</v>
      </c>
      <c r="G24" s="288"/>
      <c r="L24" s="133"/>
      <c r="P24" s="51"/>
    </row>
    <row r="25" spans="1:16" ht="11.25" x14ac:dyDescent="0.4">
      <c r="L25" s="133"/>
      <c r="P25" s="51"/>
    </row>
    <row r="26" spans="1:16" ht="11.25" x14ac:dyDescent="0.4">
      <c r="A26" s="135" t="s">
        <v>133</v>
      </c>
      <c r="B26" s="136"/>
      <c r="C26" s="137"/>
      <c r="D26" s="138"/>
      <c r="E26" s="138"/>
      <c r="F26" s="138"/>
      <c r="G26" s="136"/>
      <c r="H26" s="136"/>
      <c r="I26" s="139"/>
      <c r="L26" s="133"/>
      <c r="P26" s="51"/>
    </row>
    <row r="27" spans="1:16" ht="11.25" customHeight="1" x14ac:dyDescent="0.4">
      <c r="A27" s="290" t="s">
        <v>134</v>
      </c>
      <c r="B27" s="291"/>
      <c r="C27" s="291"/>
      <c r="D27" s="291"/>
      <c r="E27" s="291"/>
      <c r="F27" s="291"/>
      <c r="G27" s="291"/>
      <c r="H27" s="291"/>
      <c r="I27" s="292"/>
      <c r="L27" s="133"/>
      <c r="P27" s="51"/>
    </row>
    <row r="28" spans="1:16" ht="17.100000000000001" customHeight="1" x14ac:dyDescent="0.4">
      <c r="A28" s="140"/>
      <c r="B28" s="141"/>
      <c r="C28" s="142"/>
      <c r="D28" s="143"/>
      <c r="E28" s="143"/>
      <c r="F28" s="143"/>
      <c r="G28" s="141"/>
      <c r="H28" s="144"/>
      <c r="I28" s="145"/>
      <c r="L28" s="133"/>
      <c r="P28" s="51"/>
    </row>
    <row r="29" spans="1:16" ht="17.100000000000001" customHeight="1" x14ac:dyDescent="0.4">
      <c r="A29" s="146" t="s">
        <v>131</v>
      </c>
      <c r="B29" s="141"/>
      <c r="C29" s="142"/>
      <c r="D29" s="143"/>
      <c r="E29" s="143"/>
      <c r="F29" s="143" t="s">
        <v>132</v>
      </c>
      <c r="G29" s="141"/>
      <c r="H29" s="144"/>
      <c r="I29" s="145"/>
      <c r="L29" s="133"/>
      <c r="P29" s="51"/>
    </row>
    <row r="30" spans="1:16" ht="17.100000000000001" customHeight="1" x14ac:dyDescent="0.4">
      <c r="A30" s="147"/>
      <c r="B30" s="289" t="s">
        <v>141</v>
      </c>
      <c r="C30" s="289"/>
      <c r="D30" s="289"/>
      <c r="E30" s="148"/>
      <c r="F30" s="289" t="s">
        <v>142</v>
      </c>
      <c r="G30" s="289"/>
      <c r="H30" s="149"/>
      <c r="I30" s="150"/>
      <c r="L30" s="133"/>
      <c r="P30" s="51"/>
    </row>
    <row r="31" spans="1:16" ht="11.25" x14ac:dyDescent="0.4">
      <c r="P31" s="51"/>
    </row>
    <row r="32" spans="1:16" ht="11.25" x14ac:dyDescent="0.4">
      <c r="P32" s="51"/>
    </row>
    <row r="33" spans="16:16" ht="11.25" x14ac:dyDescent="0.4">
      <c r="P33" s="51"/>
    </row>
    <row r="34" spans="16:16" ht="11.25" x14ac:dyDescent="0.4">
      <c r="P34" s="51"/>
    </row>
    <row r="35" spans="16:16" ht="11.25" x14ac:dyDescent="0.4">
      <c r="P35" s="51"/>
    </row>
    <row r="36" spans="16:16" ht="11.25" x14ac:dyDescent="0.4">
      <c r="P36" s="51"/>
    </row>
    <row r="37" spans="16:16" ht="11.25" x14ac:dyDescent="0.4">
      <c r="P37" s="51"/>
    </row>
    <row r="38" spans="16:16" ht="11.25" x14ac:dyDescent="0.4">
      <c r="P38" s="51"/>
    </row>
    <row r="39" spans="16:16" ht="11.25" x14ac:dyDescent="0.4">
      <c r="P39" s="51"/>
    </row>
    <row r="40" spans="16:16" ht="11.25" x14ac:dyDescent="0.4">
      <c r="P40" s="51"/>
    </row>
    <row r="41" spans="16:16" ht="11.25" x14ac:dyDescent="0.4">
      <c r="P41" s="51"/>
    </row>
    <row r="42" spans="16:16" ht="11.25" x14ac:dyDescent="0.4">
      <c r="P42" s="51"/>
    </row>
    <row r="43" spans="16:16" ht="11.25" x14ac:dyDescent="0.4">
      <c r="P43" s="51"/>
    </row>
    <row r="44" spans="16:16" ht="11.25" x14ac:dyDescent="0.4">
      <c r="P44" s="51"/>
    </row>
    <row r="45" spans="16:16" ht="11.25" x14ac:dyDescent="0.4">
      <c r="P45" s="51"/>
    </row>
    <row r="46" spans="16:16" ht="11.25" x14ac:dyDescent="0.4">
      <c r="P46" s="51"/>
    </row>
    <row r="47" spans="16:16" ht="11.25" x14ac:dyDescent="0.4">
      <c r="P47" s="51"/>
    </row>
    <row r="48" spans="16:16" ht="11.25" x14ac:dyDescent="0.4">
      <c r="P48" s="51"/>
    </row>
    <row r="49" spans="15:16" ht="11.25" x14ac:dyDescent="0.4">
      <c r="P49" s="51"/>
    </row>
    <row r="50" spans="15:16" ht="11.25" x14ac:dyDescent="0.4">
      <c r="P50" s="51"/>
    </row>
    <row r="51" spans="15:16" ht="11.25" x14ac:dyDescent="0.4">
      <c r="P51" s="51"/>
    </row>
    <row r="52" spans="15:16" ht="11.25" x14ac:dyDescent="0.4">
      <c r="P52" s="51"/>
    </row>
    <row r="53" spans="15:16" ht="11.25" x14ac:dyDescent="0.4">
      <c r="P53" s="51"/>
    </row>
    <row r="54" spans="15:16" ht="11.25" x14ac:dyDescent="0.4">
      <c r="P54" s="51"/>
    </row>
    <row r="55" spans="15:16" ht="11.25" x14ac:dyDescent="0.4">
      <c r="P55" s="51"/>
    </row>
    <row r="56" spans="15:16" ht="11.25" x14ac:dyDescent="0.4">
      <c r="P56" s="51"/>
    </row>
    <row r="57" spans="15:16" ht="11.25" x14ac:dyDescent="0.4">
      <c r="P57" s="51"/>
    </row>
    <row r="58" spans="15:16" ht="11.25" x14ac:dyDescent="0.4">
      <c r="P58" s="51"/>
    </row>
    <row r="59" spans="15:16" ht="11.25" x14ac:dyDescent="0.4">
      <c r="P59" s="51"/>
    </row>
    <row r="60" spans="15:16" ht="33.6" customHeight="1" x14ac:dyDescent="0.4">
      <c r="O60" s="56"/>
      <c r="P60" s="51"/>
    </row>
    <row r="61" spans="15:16" ht="33.6" customHeight="1" x14ac:dyDescent="0.4">
      <c r="O61" s="56"/>
      <c r="P61" s="51"/>
    </row>
    <row r="62" spans="15:16" ht="33.6" customHeight="1" x14ac:dyDescent="0.4">
      <c r="O62" s="56"/>
      <c r="P62" s="51"/>
    </row>
    <row r="63" spans="15:16" ht="33.6" customHeight="1" x14ac:dyDescent="0.4">
      <c r="O63" s="56"/>
      <c r="P63" s="51"/>
    </row>
    <row r="64" spans="15:16" ht="33.6" customHeight="1" x14ac:dyDescent="0.4">
      <c r="O64" s="56"/>
      <c r="P64" s="51"/>
    </row>
    <row r="65" spans="15:16" ht="33.6" customHeight="1" x14ac:dyDescent="0.4">
      <c r="O65" s="56"/>
      <c r="P65" s="51"/>
    </row>
    <row r="66" spans="15:16" ht="33.6" customHeight="1" x14ac:dyDescent="0.4">
      <c r="O66" s="56"/>
      <c r="P66" s="51"/>
    </row>
    <row r="67" spans="15:16" ht="33.6" customHeight="1" x14ac:dyDescent="0.4">
      <c r="O67" s="56"/>
      <c r="P67" s="51"/>
    </row>
    <row r="68" spans="15:16" ht="33.6" customHeight="1" x14ac:dyDescent="0.4">
      <c r="O68" s="56"/>
      <c r="P68" s="51"/>
    </row>
    <row r="69" spans="15:16" ht="33.6" customHeight="1" x14ac:dyDescent="0.4">
      <c r="O69" s="56"/>
      <c r="P69" s="51"/>
    </row>
    <row r="70" spans="15:16" ht="33.6" customHeight="1" x14ac:dyDescent="0.4">
      <c r="O70" s="56"/>
      <c r="P70" s="51"/>
    </row>
    <row r="71" spans="15:16" ht="33.6" customHeight="1" x14ac:dyDescent="0.4">
      <c r="O71" s="56"/>
      <c r="P71" s="51"/>
    </row>
    <row r="72" spans="15:16" ht="33.6" customHeight="1" x14ac:dyDescent="0.4">
      <c r="O72" s="56"/>
      <c r="P72" s="51"/>
    </row>
    <row r="73" spans="15:16" ht="33.6" customHeight="1" x14ac:dyDescent="0.4">
      <c r="O73" s="56"/>
      <c r="P73" s="51"/>
    </row>
    <row r="74" spans="15:16" ht="33.6" customHeight="1" x14ac:dyDescent="0.4">
      <c r="O74" s="56"/>
      <c r="P74" s="51"/>
    </row>
    <row r="75" spans="15:16" ht="33.6" customHeight="1" x14ac:dyDescent="0.4">
      <c r="O75" s="56"/>
      <c r="P75" s="51"/>
    </row>
    <row r="76" spans="15:16" ht="33.6" customHeight="1" x14ac:dyDescent="0.4">
      <c r="O76" s="56"/>
      <c r="P76" s="51"/>
    </row>
    <row r="77" spans="15:16" ht="33.6" customHeight="1" x14ac:dyDescent="0.4">
      <c r="O77" s="56"/>
      <c r="P77" s="51"/>
    </row>
    <row r="78" spans="15:16" ht="33.6" customHeight="1" x14ac:dyDescent="0.4">
      <c r="O78" s="56"/>
      <c r="P78" s="51"/>
    </row>
    <row r="79" spans="15:16" ht="33.6" customHeight="1" x14ac:dyDescent="0.4">
      <c r="O79" s="56"/>
      <c r="P79" s="51"/>
    </row>
    <row r="80" spans="15:16" ht="33.6" customHeight="1" x14ac:dyDescent="0.4">
      <c r="O80" s="56"/>
      <c r="P80" s="51"/>
    </row>
    <row r="81" spans="15:16" ht="33.6" customHeight="1" x14ac:dyDescent="0.4">
      <c r="O81" s="56"/>
      <c r="P81" s="51"/>
    </row>
    <row r="82" spans="15:16" ht="33.6" customHeight="1" x14ac:dyDescent="0.4">
      <c r="O82" s="56"/>
      <c r="P82" s="51"/>
    </row>
    <row r="83" spans="15:16" ht="33.6" customHeight="1" x14ac:dyDescent="0.4">
      <c r="O83" s="56"/>
      <c r="P83" s="51"/>
    </row>
    <row r="84" spans="15:16" ht="33.6" customHeight="1" x14ac:dyDescent="0.4">
      <c r="O84" s="56"/>
      <c r="P84" s="51"/>
    </row>
    <row r="85" spans="15:16" ht="33.6" customHeight="1" x14ac:dyDescent="0.4">
      <c r="O85" s="56"/>
      <c r="P85" s="51"/>
    </row>
    <row r="86" spans="15:16" ht="33.6" customHeight="1" x14ac:dyDescent="0.4">
      <c r="O86" s="56"/>
      <c r="P86" s="51"/>
    </row>
    <row r="87" spans="15:16" ht="33.6" customHeight="1" x14ac:dyDescent="0.4">
      <c r="O87" s="56"/>
      <c r="P87" s="51"/>
    </row>
    <row r="88" spans="15:16" ht="33.6" customHeight="1" x14ac:dyDescent="0.4">
      <c r="O88" s="56"/>
      <c r="P88" s="51"/>
    </row>
    <row r="89" spans="15:16" ht="33.6" customHeight="1" x14ac:dyDescent="0.4">
      <c r="O89" s="56"/>
      <c r="P89" s="51"/>
    </row>
    <row r="90" spans="15:16" ht="33.6" customHeight="1" x14ac:dyDescent="0.4">
      <c r="O90" s="56"/>
      <c r="P90" s="51"/>
    </row>
    <row r="91" spans="15:16" ht="33.6" customHeight="1" x14ac:dyDescent="0.4">
      <c r="O91" s="56"/>
      <c r="P91" s="51"/>
    </row>
    <row r="92" spans="15:16" ht="33.6" customHeight="1" x14ac:dyDescent="0.4">
      <c r="O92" s="56"/>
      <c r="P92" s="51"/>
    </row>
    <row r="93" spans="15:16" ht="33.6" customHeight="1" x14ac:dyDescent="0.4">
      <c r="O93" s="56"/>
      <c r="P93" s="51"/>
    </row>
    <row r="94" spans="15:16" ht="33.6" customHeight="1" x14ac:dyDescent="0.4">
      <c r="O94" s="56"/>
      <c r="P94" s="51"/>
    </row>
    <row r="95" spans="15:16" ht="33.6" customHeight="1" x14ac:dyDescent="0.4">
      <c r="O95" s="56"/>
      <c r="P95" s="51"/>
    </row>
    <row r="96" spans="15:16" ht="33.6" customHeight="1" x14ac:dyDescent="0.4">
      <c r="O96" s="56"/>
      <c r="P96" s="51"/>
    </row>
    <row r="97" spans="15:16" ht="33.6" customHeight="1" x14ac:dyDescent="0.4">
      <c r="O97" s="56"/>
      <c r="P97" s="51"/>
    </row>
    <row r="98" spans="15:16" ht="33.6" customHeight="1" x14ac:dyDescent="0.4">
      <c r="O98" s="56"/>
      <c r="P98" s="51"/>
    </row>
    <row r="99" spans="15:16" ht="33.6" customHeight="1" x14ac:dyDescent="0.4">
      <c r="O99" s="56"/>
      <c r="P99" s="51"/>
    </row>
    <row r="100" spans="15:16" ht="33.6" customHeight="1" x14ac:dyDescent="0.4">
      <c r="O100" s="56"/>
      <c r="P100" s="51"/>
    </row>
    <row r="101" spans="15:16" ht="33.6" customHeight="1" x14ac:dyDescent="0.4">
      <c r="O101" s="56"/>
      <c r="P101" s="51"/>
    </row>
    <row r="102" spans="15:16" ht="33.6" customHeight="1" x14ac:dyDescent="0.4">
      <c r="O102" s="56"/>
      <c r="P102" s="51"/>
    </row>
    <row r="103" spans="15:16" ht="33.6" customHeight="1" x14ac:dyDescent="0.4">
      <c r="O103" s="56"/>
      <c r="P103" s="51"/>
    </row>
    <row r="104" spans="15:16" ht="33.6" customHeight="1" x14ac:dyDescent="0.4">
      <c r="O104" s="56"/>
      <c r="P104" s="51"/>
    </row>
    <row r="105" spans="15:16" ht="33.6" customHeight="1" x14ac:dyDescent="0.4">
      <c r="O105" s="56"/>
      <c r="P105" s="51"/>
    </row>
    <row r="106" spans="15:16" ht="33.6" customHeight="1" x14ac:dyDescent="0.4">
      <c r="O106" s="56"/>
      <c r="P106" s="51"/>
    </row>
    <row r="107" spans="15:16" ht="33.6" customHeight="1" x14ac:dyDescent="0.4">
      <c r="O107" s="56"/>
      <c r="P107" s="51"/>
    </row>
    <row r="108" spans="15:16" ht="33.6" customHeight="1" x14ac:dyDescent="0.4">
      <c r="O108" s="56"/>
      <c r="P108" s="51"/>
    </row>
    <row r="109" spans="15:16" ht="33.6" customHeight="1" x14ac:dyDescent="0.4">
      <c r="O109" s="56"/>
      <c r="P109" s="51"/>
    </row>
    <row r="110" spans="15:16" ht="33.6" customHeight="1" x14ac:dyDescent="0.4">
      <c r="O110" s="56"/>
      <c r="P110" s="51"/>
    </row>
    <row r="111" spans="15:16" ht="33.6" customHeight="1" x14ac:dyDescent="0.4">
      <c r="O111" s="56"/>
      <c r="P111" s="51"/>
    </row>
    <row r="112" spans="15:16" ht="33.6" customHeight="1" x14ac:dyDescent="0.4">
      <c r="O112" s="56"/>
      <c r="P112" s="51"/>
    </row>
    <row r="113" spans="15:16" ht="33.6" customHeight="1" x14ac:dyDescent="0.4">
      <c r="O113" s="56"/>
      <c r="P113" s="51"/>
    </row>
    <row r="114" spans="15:16" ht="33.6" customHeight="1" x14ac:dyDescent="0.4">
      <c r="O114" s="56"/>
      <c r="P114" s="51"/>
    </row>
    <row r="115" spans="15:16" ht="33.6" customHeight="1" x14ac:dyDescent="0.4">
      <c r="O115" s="56"/>
      <c r="P115" s="51"/>
    </row>
    <row r="116" spans="15:16" ht="33.6" customHeight="1" x14ac:dyDescent="0.4">
      <c r="O116" s="56"/>
      <c r="P116" s="51"/>
    </row>
    <row r="117" spans="15:16" ht="33.6" customHeight="1" x14ac:dyDescent="0.4">
      <c r="O117" s="56"/>
      <c r="P117" s="51"/>
    </row>
    <row r="118" spans="15:16" ht="33.6" customHeight="1" x14ac:dyDescent="0.4">
      <c r="O118" s="56"/>
      <c r="P118" s="51"/>
    </row>
    <row r="119" spans="15:16" ht="33.6" customHeight="1" x14ac:dyDescent="0.4">
      <c r="O119" s="56"/>
      <c r="P119" s="51"/>
    </row>
    <row r="120" spans="15:16" ht="33.6" customHeight="1" x14ac:dyDescent="0.4">
      <c r="O120" s="56"/>
      <c r="P120" s="51"/>
    </row>
    <row r="121" spans="15:16" ht="33.6" customHeight="1" x14ac:dyDescent="0.4">
      <c r="O121" s="56"/>
      <c r="P121" s="51"/>
    </row>
    <row r="122" spans="15:16" ht="33.6" customHeight="1" x14ac:dyDescent="0.4">
      <c r="O122" s="56"/>
      <c r="P122" s="51"/>
    </row>
    <row r="123" spans="15:16" ht="33.6" customHeight="1" x14ac:dyDescent="0.4">
      <c r="O123" s="56"/>
      <c r="P123" s="51"/>
    </row>
    <row r="124" spans="15:16" ht="33.6" customHeight="1" x14ac:dyDescent="0.4">
      <c r="O124" s="56"/>
      <c r="P124" s="51"/>
    </row>
    <row r="125" spans="15:16" ht="33.6" customHeight="1" x14ac:dyDescent="0.4">
      <c r="O125" s="56"/>
      <c r="P125" s="51"/>
    </row>
    <row r="126" spans="15:16" ht="33.6" customHeight="1" x14ac:dyDescent="0.4">
      <c r="O126" s="56"/>
      <c r="P126" s="51"/>
    </row>
    <row r="127" spans="15:16" ht="33.6" customHeight="1" x14ac:dyDescent="0.4">
      <c r="O127" s="56"/>
      <c r="P127" s="51"/>
    </row>
    <row r="128" spans="15:16" ht="33.6" customHeight="1" x14ac:dyDescent="0.4">
      <c r="O128" s="56"/>
      <c r="P128" s="51"/>
    </row>
    <row r="129" spans="15:16" ht="33.6" customHeight="1" x14ac:dyDescent="0.4">
      <c r="O129" s="56"/>
      <c r="P129" s="51"/>
    </row>
    <row r="130" spans="15:16" ht="33.6" customHeight="1" x14ac:dyDescent="0.4">
      <c r="O130" s="56"/>
      <c r="P130" s="51"/>
    </row>
    <row r="131" spans="15:16" ht="33.6" customHeight="1" x14ac:dyDescent="0.4">
      <c r="O131" s="56"/>
      <c r="P131" s="51"/>
    </row>
    <row r="132" spans="15:16" ht="33.6" customHeight="1" x14ac:dyDescent="0.4">
      <c r="O132" s="56"/>
      <c r="P132" s="51"/>
    </row>
    <row r="133" spans="15:16" ht="33.6" customHeight="1" x14ac:dyDescent="0.4">
      <c r="O133" s="56"/>
      <c r="P133" s="51"/>
    </row>
    <row r="134" spans="15:16" ht="33.6" customHeight="1" x14ac:dyDescent="0.4">
      <c r="O134" s="56"/>
      <c r="P134" s="51"/>
    </row>
    <row r="135" spans="15:16" ht="33.6" customHeight="1" x14ac:dyDescent="0.4">
      <c r="O135" s="56"/>
      <c r="P135" s="51"/>
    </row>
    <row r="136" spans="15:16" ht="33.6" customHeight="1" x14ac:dyDescent="0.4">
      <c r="O136" s="56"/>
      <c r="P136" s="51"/>
    </row>
    <row r="137" spans="15:16" ht="33.6" customHeight="1" x14ac:dyDescent="0.4">
      <c r="O137" s="56"/>
      <c r="P137" s="51"/>
    </row>
    <row r="138" spans="15:16" ht="33.6" customHeight="1" x14ac:dyDescent="0.4">
      <c r="O138" s="56"/>
      <c r="P138" s="51"/>
    </row>
    <row r="139" spans="15:16" ht="33.6" customHeight="1" x14ac:dyDescent="0.4">
      <c r="O139" s="56"/>
      <c r="P139" s="51"/>
    </row>
    <row r="140" spans="15:16" ht="33.6" customHeight="1" x14ac:dyDescent="0.4">
      <c r="O140" s="56"/>
      <c r="P140" s="51"/>
    </row>
    <row r="141" spans="15:16" ht="33.6" customHeight="1" x14ac:dyDescent="0.4">
      <c r="O141" s="56"/>
    </row>
    <row r="142" spans="15:16" ht="33.6" customHeight="1" x14ac:dyDescent="0.4">
      <c r="O142" s="56"/>
    </row>
    <row r="143" spans="15:16" ht="33.6" customHeight="1" x14ac:dyDescent="0.4">
      <c r="O143" s="56"/>
    </row>
    <row r="144" spans="15:16" ht="33.6" customHeight="1" x14ac:dyDescent="0.4">
      <c r="O144" s="56"/>
    </row>
    <row r="145" spans="15:15" ht="33.6" customHeight="1" x14ac:dyDescent="0.4">
      <c r="O145" s="56"/>
    </row>
    <row r="146" spans="15:15" ht="33.6" customHeight="1" x14ac:dyDescent="0.4">
      <c r="O146" s="56"/>
    </row>
    <row r="147" spans="15:15" ht="33.6" customHeight="1" x14ac:dyDescent="0.4">
      <c r="O147" s="56"/>
    </row>
    <row r="148" spans="15:15" ht="30" customHeight="1" x14ac:dyDescent="0.4">
      <c r="O148" s="56"/>
    </row>
    <row r="149" spans="15:15" ht="30" customHeight="1" x14ac:dyDescent="0.4">
      <c r="O149" s="56"/>
    </row>
    <row r="150" spans="15:15" ht="30" customHeight="1" x14ac:dyDescent="0.4">
      <c r="O150" s="56"/>
    </row>
    <row r="151" spans="15:15" ht="30" customHeight="1" x14ac:dyDescent="0.4">
      <c r="O151" s="56"/>
    </row>
    <row r="152" spans="15:15" ht="30" customHeight="1" x14ac:dyDescent="0.4">
      <c r="O152" s="56"/>
    </row>
    <row r="153" spans="15:15" ht="30" customHeight="1" x14ac:dyDescent="0.4">
      <c r="O153" s="56"/>
    </row>
    <row r="154" spans="15:15" ht="30" customHeight="1" x14ac:dyDescent="0.4">
      <c r="O154" s="56"/>
    </row>
    <row r="155" spans="15:15" ht="30" customHeight="1" x14ac:dyDescent="0.4">
      <c r="O155" s="56"/>
    </row>
    <row r="156" spans="15:15" ht="30" customHeight="1" x14ac:dyDescent="0.4">
      <c r="O156" s="56"/>
    </row>
    <row r="157" spans="15:15" ht="30" customHeight="1" x14ac:dyDescent="0.4">
      <c r="O157" s="56"/>
    </row>
    <row r="158" spans="15:15" ht="30" customHeight="1" x14ac:dyDescent="0.4">
      <c r="O158" s="56"/>
    </row>
    <row r="159" spans="15:15" ht="30" customHeight="1" x14ac:dyDescent="0.4">
      <c r="O159" s="56"/>
    </row>
    <row r="160" spans="15:15" ht="30" customHeight="1" x14ac:dyDescent="0.4">
      <c r="O160" s="56"/>
    </row>
    <row r="161" spans="15:15" ht="30" customHeight="1" x14ac:dyDescent="0.4">
      <c r="O161" s="56"/>
    </row>
    <row r="162" spans="15:15" ht="30" customHeight="1" x14ac:dyDescent="0.4">
      <c r="O162" s="56"/>
    </row>
    <row r="163" spans="15:15" ht="30" customHeight="1" x14ac:dyDescent="0.4">
      <c r="O163" s="56"/>
    </row>
    <row r="164" spans="15:15" ht="30" customHeight="1" x14ac:dyDescent="0.4">
      <c r="O164" s="56"/>
    </row>
    <row r="165" spans="15:15" ht="30" customHeight="1" x14ac:dyDescent="0.4">
      <c r="O165" s="56"/>
    </row>
    <row r="166" spans="15:15" ht="30" customHeight="1" x14ac:dyDescent="0.4">
      <c r="O166" s="56"/>
    </row>
    <row r="167" spans="15:15" ht="30" customHeight="1" x14ac:dyDescent="0.4">
      <c r="O167" s="56"/>
    </row>
    <row r="168" spans="15:15" ht="30" customHeight="1" x14ac:dyDescent="0.4">
      <c r="O168" s="56"/>
    </row>
    <row r="169" spans="15:15" ht="30" customHeight="1" x14ac:dyDescent="0.4">
      <c r="O169" s="56"/>
    </row>
    <row r="170" spans="15:15" ht="30" customHeight="1" x14ac:dyDescent="0.4">
      <c r="O170" s="56"/>
    </row>
    <row r="171" spans="15:15" ht="30" customHeight="1" x14ac:dyDescent="0.4">
      <c r="O171" s="56"/>
    </row>
    <row r="172" spans="15:15" ht="30" customHeight="1" x14ac:dyDescent="0.4">
      <c r="O172" s="56"/>
    </row>
    <row r="173" spans="15:15" ht="30" customHeight="1" x14ac:dyDescent="0.4">
      <c r="O173" s="56"/>
    </row>
    <row r="174" spans="15:15" ht="30" customHeight="1" x14ac:dyDescent="0.4">
      <c r="O174" s="56"/>
    </row>
    <row r="175" spans="15:15" ht="30" customHeight="1" x14ac:dyDescent="0.4">
      <c r="O175" s="56"/>
    </row>
    <row r="176" spans="15:15" ht="30" customHeight="1" x14ac:dyDescent="0.4">
      <c r="O176" s="56"/>
    </row>
    <row r="177" spans="15:15" ht="30" customHeight="1" x14ac:dyDescent="0.4">
      <c r="O177" s="56"/>
    </row>
    <row r="178" spans="15:15" ht="30" customHeight="1" x14ac:dyDescent="0.4">
      <c r="O178" s="56"/>
    </row>
    <row r="179" spans="15:15" ht="30" customHeight="1" x14ac:dyDescent="0.4">
      <c r="O179" s="56"/>
    </row>
    <row r="180" spans="15:15" ht="30" customHeight="1" x14ac:dyDescent="0.4">
      <c r="O180" s="56"/>
    </row>
    <row r="181" spans="15:15" ht="30" customHeight="1" x14ac:dyDescent="0.4">
      <c r="O181" s="56"/>
    </row>
    <row r="182" spans="15:15" ht="30" customHeight="1" x14ac:dyDescent="0.4">
      <c r="O182" s="56"/>
    </row>
    <row r="183" spans="15:15" ht="30" customHeight="1" x14ac:dyDescent="0.4">
      <c r="O183" s="56"/>
    </row>
    <row r="184" spans="15:15" ht="30" customHeight="1" x14ac:dyDescent="0.4">
      <c r="O184" s="56"/>
    </row>
    <row r="185" spans="15:15" ht="30" customHeight="1" x14ac:dyDescent="0.4">
      <c r="O185" s="56"/>
    </row>
    <row r="186" spans="15:15" ht="30" customHeight="1" x14ac:dyDescent="0.4">
      <c r="O186" s="56"/>
    </row>
    <row r="187" spans="15:15" ht="60.75" customHeight="1" x14ac:dyDescent="0.4">
      <c r="O187" s="56"/>
    </row>
  </sheetData>
  <mergeCells count="17">
    <mergeCell ref="A20:I21"/>
    <mergeCell ref="B24:D24"/>
    <mergeCell ref="F24:G24"/>
    <mergeCell ref="A27:I27"/>
    <mergeCell ref="B30:D30"/>
    <mergeCell ref="F30:G30"/>
    <mergeCell ref="C6:D6"/>
    <mergeCell ref="H6:I6"/>
    <mergeCell ref="C7:D7"/>
    <mergeCell ref="H7:I7"/>
    <mergeCell ref="C5:D5"/>
    <mergeCell ref="H5:I5"/>
    <mergeCell ref="A2:D2"/>
    <mergeCell ref="C3:D3"/>
    <mergeCell ref="H3:I3"/>
    <mergeCell ref="C4:D4"/>
    <mergeCell ref="H4:I4"/>
  </mergeCells>
  <conditionalFormatting sqref="A2">
    <cfRule type="duplicateValues" dxfId="23" priority="1"/>
  </conditionalFormatting>
  <conditionalFormatting sqref="A3:A8 A18:A19 A31:A1048576">
    <cfRule type="duplicateValues" dxfId="22" priority="6"/>
  </conditionalFormatting>
  <conditionalFormatting sqref="A9">
    <cfRule type="duplicateValues" dxfId="21" priority="4"/>
  </conditionalFormatting>
  <conditionalFormatting sqref="A20 A25:A27">
    <cfRule type="duplicateValues" dxfId="20" priority="2"/>
  </conditionalFormatting>
  <dataValidations count="12">
    <dataValidation allowBlank="1" showInputMessage="1" showErrorMessage="1" prompt="Shkruani shumën e depozitit." sqref="I10" xr:uid="{3475489C-31B5-427D-9F38-5A7EA13CDBC5}"/>
    <dataValidation allowBlank="1" showInputMessage="1" showErrorMessage="1" prompt="Shkruani numrin e Transaksionit duke filluar nga 1 dhe vazhdoni tutje." sqref="A9:A12" xr:uid="{C7B6A43C-BA05-4F3D-9605-E4CC138A8934}"/>
    <dataValidation allowBlank="1" showInputMessage="1" showErrorMessage="1" prompt="Shkruani numrin e faturës apo transaksionit bankar" sqref="D10:E10" xr:uid="{FA7EBFE8-543B-4E2F-96AC-818FF70D30CC}"/>
    <dataValidation allowBlank="1" showInputMessage="1" showErrorMessage="1" prompt="Shkruani shumën e paguar." sqref="I9" xr:uid="{720608A0-AD90-4A36-A671-C466DDEEE8A7}"/>
    <dataValidation allowBlank="1" showInputMessage="1" showErrorMessage="1" prompt="Përzgjedhni mënyrën e pagesës._x000a_" sqref="H9" xr:uid="{A6CFA553-1E82-4CBE-9C94-8C78269DE1A1}"/>
    <dataValidation allowBlank="1" showInputMessage="1" showErrorMessage="1" prompt="Zgjedhni nga Lista linjën përkatëse buxhetore. Mos shkruani me dorë." sqref="G9" xr:uid="{50BCC767-5BA4-41B9-8074-75304C8D4D42}"/>
    <dataValidation allowBlank="1" showInputMessage="1" showErrorMessage="1" prompt="Shkruani përshkrimin e shpenzimit." sqref="F9" xr:uid="{45AE1A77-EB22-4420-861E-816F8DC344EC}"/>
    <dataValidation allowBlank="1" showInputMessage="1" showErrorMessage="1" prompt="Shkruani numrin e faturës apo transaksionit bankar._x000a_" sqref="E9" xr:uid="{C3762B74-AE71-495D-8670-C200247CCD79}"/>
    <dataValidation allowBlank="1" showInputMessage="1" showErrorMessage="1" prompt="Shkruani emrin e Biznesit/Personit që i/është procesuar pagesa._x000a_" sqref="D9" xr:uid="{278A915D-417E-432B-A407-A64E3F3DC14E}"/>
    <dataValidation allowBlank="1" showInputMessage="1" showErrorMessage="1" prompt="Shkruani datën se kur është paguar fatura sipas pasqyrave bankare." sqref="C9" xr:uid="{FAC77AC7-1E19-485B-844A-491AABA86519}"/>
    <dataValidation allowBlank="1" showInputMessage="1" showErrorMessage="1" prompt="Shkruani Datën e faturës apo transaksionit bankar." sqref="B9" xr:uid="{7200F97F-B8BA-4F81-A42C-669A754B2B55}"/>
    <dataValidation type="list" allowBlank="1" showInputMessage="1" showErrorMessage="1" prompt="Shkruani numrin e faturës apo transaksionit bankar" sqref="H10:H17" xr:uid="{8E0F80A4-9C0D-4E84-B863-5E055957EFB0}">
      <formula1>$L$2:$L$4</formula1>
    </dataValidation>
  </dataValidations>
  <printOptions horizontalCentered="1"/>
  <pageMargins left="0.05" right="0.05" top="0.4" bottom="0.6" header="0.3" footer="0.3"/>
  <pageSetup paperSize="9" scale="94" fitToHeight="0" orientation="landscape" r:id="rId1"/>
  <headerFooter differentFirst="1">
    <oddFooter>Page &amp;P of &amp;N</oddFooter>
  </headerFooter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2F258DE2-39EC-4EAF-890F-E399CF4BDA76}">
          <x14:formula1>
            <xm:f>'3a. BudgetvsExpenditures'!$B$9:$B$45</xm:f>
          </x14:formula1>
          <xm:sqref>G10:G17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3C27DE-0714-459E-BC84-21500BF96703}">
  <sheetPr>
    <tabColor theme="0"/>
    <pageSetUpPr fitToPage="1"/>
  </sheetPr>
  <dimension ref="A1:P187"/>
  <sheetViews>
    <sheetView showGridLines="0" zoomScaleNormal="100" workbookViewId="0">
      <selection activeCell="C4" sqref="C4:D6"/>
    </sheetView>
  </sheetViews>
  <sheetFormatPr defaultColWidth="8.6640625" defaultRowHeight="30" customHeight="1" x14ac:dyDescent="0.4"/>
  <cols>
    <col min="1" max="1" width="9.109375" style="44" customWidth="1"/>
    <col min="2" max="2" width="12.5546875" style="44" customWidth="1"/>
    <col min="3" max="3" width="13.44140625" style="50" customWidth="1"/>
    <col min="4" max="4" width="18.5546875" style="46" customWidth="1"/>
    <col min="5" max="5" width="12.6640625" style="46" customWidth="1"/>
    <col min="6" max="6" width="21.21875" style="46" customWidth="1"/>
    <col min="7" max="7" width="20.109375" style="44" customWidth="1"/>
    <col min="8" max="8" width="11.88671875" style="44" customWidth="1"/>
    <col min="9" max="9" width="13.21875" style="44" customWidth="1"/>
    <col min="10" max="10" width="2.6640625" style="44" customWidth="1"/>
    <col min="11" max="11" width="8.6640625" style="47" customWidth="1"/>
    <col min="12" max="12" width="8.6640625" style="44" customWidth="1"/>
    <col min="13" max="14" width="4.44140625" style="44" customWidth="1"/>
    <col min="15" max="15" width="17.88671875" style="44" customWidth="1"/>
    <col min="16" max="16" width="8.6640625" style="44" bestFit="1" customWidth="1"/>
    <col min="17" max="17" width="8.6640625" style="44" customWidth="1"/>
    <col min="18" max="18" width="13.44140625" style="44" bestFit="1" customWidth="1"/>
    <col min="19" max="16384" width="8.6640625" style="44"/>
  </cols>
  <sheetData>
    <row r="1" spans="1:16" ht="45" customHeight="1" x14ac:dyDescent="0.4"/>
    <row r="2" spans="1:16" ht="30" customHeight="1" x14ac:dyDescent="0.4">
      <c r="A2" s="285" t="s">
        <v>129</v>
      </c>
      <c r="B2" s="285"/>
      <c r="C2" s="285"/>
      <c r="D2" s="285"/>
      <c r="E2" s="45"/>
    </row>
    <row r="3" spans="1:16" ht="20.100000000000001" customHeight="1" x14ac:dyDescent="0.15">
      <c r="A3" s="48"/>
      <c r="B3" s="49" t="s">
        <v>62</v>
      </c>
      <c r="C3" s="286" t="s">
        <v>63</v>
      </c>
      <c r="D3" s="287"/>
      <c r="E3" s="45"/>
      <c r="G3" s="49" t="s">
        <v>64</v>
      </c>
      <c r="H3" s="278">
        <f>SUMIFS(September[Amount:],September[Paid By:],$L$3)</f>
        <v>0</v>
      </c>
      <c r="I3" s="279"/>
      <c r="L3" s="63" t="s">
        <v>65</v>
      </c>
    </row>
    <row r="4" spans="1:16" ht="20.100000000000001" customHeight="1" x14ac:dyDescent="0.15">
      <c r="A4" s="48"/>
      <c r="B4" s="49" t="s">
        <v>135</v>
      </c>
      <c r="C4" s="286"/>
      <c r="D4" s="287"/>
      <c r="E4" s="45"/>
      <c r="G4" s="49" t="s">
        <v>66</v>
      </c>
      <c r="H4" s="280">
        <f>SUMIFS(September[Amount:],September[Paid By:],$L$4)</f>
        <v>0</v>
      </c>
      <c r="I4" s="279"/>
      <c r="L4" s="63" t="s">
        <v>67</v>
      </c>
    </row>
    <row r="5" spans="1:16" ht="20.100000000000001" customHeight="1" x14ac:dyDescent="0.15">
      <c r="A5" s="48"/>
      <c r="B5" s="49" t="s">
        <v>31</v>
      </c>
      <c r="C5" s="286"/>
      <c r="D5" s="287"/>
      <c r="E5" s="45"/>
      <c r="G5" s="49" t="s">
        <v>68</v>
      </c>
      <c r="H5" s="280">
        <f>SUM(H3:I4)</f>
        <v>0</v>
      </c>
      <c r="I5" s="279"/>
    </row>
    <row r="6" spans="1:16" ht="20.100000000000001" customHeight="1" x14ac:dyDescent="0.15">
      <c r="A6" s="48"/>
      <c r="B6" s="49" t="s">
        <v>32</v>
      </c>
      <c r="C6" s="286"/>
      <c r="D6" s="287"/>
      <c r="E6" s="45"/>
      <c r="G6" s="49" t="s">
        <v>69</v>
      </c>
      <c r="H6" s="293"/>
      <c r="I6" s="294"/>
    </row>
    <row r="7" spans="1:16" ht="20.100000000000001" customHeight="1" x14ac:dyDescent="0.15">
      <c r="A7" s="48"/>
      <c r="B7" s="151"/>
      <c r="C7" s="295"/>
      <c r="D7" s="295"/>
      <c r="E7" s="45"/>
      <c r="G7" s="49" t="s">
        <v>70</v>
      </c>
      <c r="H7" s="283">
        <f>'8.Aug'!H7+H6-H5</f>
        <v>0</v>
      </c>
      <c r="I7" s="284"/>
    </row>
    <row r="8" spans="1:16" ht="22.5" customHeight="1" x14ac:dyDescent="0.4"/>
    <row r="9" spans="1:16" ht="31.5" customHeight="1" x14ac:dyDescent="0.4">
      <c r="A9" s="159" t="s">
        <v>71</v>
      </c>
      <c r="B9" s="159" t="s">
        <v>72</v>
      </c>
      <c r="C9" s="160" t="s">
        <v>73</v>
      </c>
      <c r="D9" s="161" t="s">
        <v>74</v>
      </c>
      <c r="E9" s="161" t="s">
        <v>75</v>
      </c>
      <c r="F9" s="161" t="s">
        <v>76</v>
      </c>
      <c r="G9" s="159" t="s">
        <v>77</v>
      </c>
      <c r="H9" s="159" t="s">
        <v>78</v>
      </c>
      <c r="I9" s="162" t="s">
        <v>79</v>
      </c>
    </row>
    <row r="10" spans="1:16" ht="11.25" x14ac:dyDescent="0.4">
      <c r="A10" s="153"/>
      <c r="B10" s="153"/>
      <c r="C10" s="153"/>
      <c r="D10" s="153"/>
      <c r="E10" s="153"/>
      <c r="F10" s="153"/>
      <c r="G10" s="153"/>
      <c r="H10" s="153"/>
      <c r="I10" s="155"/>
      <c r="P10" s="51"/>
    </row>
    <row r="11" spans="1:16" ht="11.25" x14ac:dyDescent="0.4">
      <c r="A11" s="153"/>
      <c r="B11" s="153"/>
      <c r="C11" s="153"/>
      <c r="D11" s="153"/>
      <c r="E11" s="153"/>
      <c r="F11" s="153"/>
      <c r="G11" s="153"/>
      <c r="H11" s="153"/>
      <c r="I11" s="155"/>
      <c r="P11" s="51"/>
    </row>
    <row r="12" spans="1:16" ht="11.25" x14ac:dyDescent="0.4">
      <c r="A12" s="153"/>
      <c r="B12" s="153"/>
      <c r="C12" s="153"/>
      <c r="D12" s="153"/>
      <c r="E12" s="153"/>
      <c r="F12" s="153"/>
      <c r="G12" s="153"/>
      <c r="H12" s="153"/>
      <c r="I12" s="155"/>
      <c r="P12" s="51"/>
    </row>
    <row r="13" spans="1:16" ht="11.25" x14ac:dyDescent="0.4">
      <c r="A13" s="153"/>
      <c r="B13" s="153"/>
      <c r="C13" s="153"/>
      <c r="D13" s="153"/>
      <c r="E13" s="153"/>
      <c r="F13" s="153"/>
      <c r="G13" s="153"/>
      <c r="H13" s="153"/>
      <c r="I13" s="155"/>
      <c r="P13" s="51"/>
    </row>
    <row r="14" spans="1:16" ht="11.25" x14ac:dyDescent="0.4">
      <c r="A14" s="153"/>
      <c r="B14" s="153"/>
      <c r="C14" s="153"/>
      <c r="D14" s="153"/>
      <c r="E14" s="153"/>
      <c r="F14" s="153"/>
      <c r="G14" s="153"/>
      <c r="H14" s="153"/>
      <c r="I14" s="155"/>
      <c r="P14" s="51"/>
    </row>
    <row r="15" spans="1:16" ht="11.25" x14ac:dyDescent="0.4">
      <c r="A15" s="153"/>
      <c r="B15" s="153"/>
      <c r="C15" s="153"/>
      <c r="D15" s="153"/>
      <c r="E15" s="153"/>
      <c r="F15" s="153"/>
      <c r="G15" s="153"/>
      <c r="H15" s="153"/>
      <c r="I15" s="155"/>
      <c r="P15" s="51"/>
    </row>
    <row r="16" spans="1:16" ht="11.25" x14ac:dyDescent="0.4">
      <c r="A16" s="153"/>
      <c r="B16" s="153"/>
      <c r="C16" s="153"/>
      <c r="D16" s="153"/>
      <c r="E16" s="153"/>
      <c r="F16" s="153"/>
      <c r="G16" s="153"/>
      <c r="H16" s="153"/>
      <c r="I16" s="155"/>
      <c r="P16" s="51"/>
    </row>
    <row r="17" spans="1:16" ht="11.25" x14ac:dyDescent="0.4">
      <c r="A17" s="156"/>
      <c r="B17" s="156"/>
      <c r="C17" s="156"/>
      <c r="D17" s="156"/>
      <c r="E17" s="156"/>
      <c r="F17" s="156"/>
      <c r="G17" s="156"/>
      <c r="H17" s="156"/>
      <c r="I17" s="158"/>
      <c r="P17" s="51"/>
    </row>
    <row r="18" spans="1:16" ht="17.100000000000001" customHeight="1" thickBot="1" x14ac:dyDescent="0.45">
      <c r="I18" s="152">
        <f>SUBTOTAL(109,September[Amount:])</f>
        <v>0</v>
      </c>
      <c r="P18" s="51"/>
    </row>
    <row r="19" spans="1:16" ht="20.100000000000001" customHeight="1" x14ac:dyDescent="0.4">
      <c r="A19" s="53"/>
      <c r="B19" s="53"/>
      <c r="C19" s="54"/>
      <c r="D19" s="52"/>
      <c r="E19" s="52"/>
      <c r="F19" s="52"/>
      <c r="G19" s="53"/>
      <c r="P19" s="51"/>
    </row>
    <row r="20" spans="1:16" ht="11.25" x14ac:dyDescent="0.4">
      <c r="A20" s="277" t="s">
        <v>130</v>
      </c>
      <c r="B20" s="277"/>
      <c r="C20" s="277"/>
      <c r="D20" s="277"/>
      <c r="E20" s="277"/>
      <c r="F20" s="277"/>
      <c r="G20" s="277"/>
      <c r="H20" s="277"/>
      <c r="I20" s="277"/>
      <c r="L20" s="133"/>
      <c r="P20" s="51"/>
    </row>
    <row r="21" spans="1:16" ht="17.100000000000001" customHeight="1" x14ac:dyDescent="0.4">
      <c r="A21" s="277"/>
      <c r="B21" s="277"/>
      <c r="C21" s="277"/>
      <c r="D21" s="277"/>
      <c r="E21" s="277"/>
      <c r="F21" s="277"/>
      <c r="G21" s="277"/>
      <c r="H21" s="277"/>
      <c r="I21" s="277"/>
      <c r="L21" s="133"/>
      <c r="P21" s="51"/>
    </row>
    <row r="22" spans="1:16" ht="17.100000000000001" customHeight="1" x14ac:dyDescent="0.4">
      <c r="B22" s="122"/>
      <c r="C22" s="123"/>
      <c r="D22" s="121"/>
      <c r="E22" s="121"/>
      <c r="F22" s="121"/>
      <c r="G22" s="122"/>
      <c r="H22" s="118"/>
      <c r="I22" s="118"/>
      <c r="L22" s="133"/>
      <c r="P22" s="51"/>
    </row>
    <row r="23" spans="1:16" ht="17.100000000000001" customHeight="1" x14ac:dyDescent="0.4">
      <c r="A23" s="175" t="s">
        <v>131</v>
      </c>
      <c r="B23" s="122"/>
      <c r="C23" s="123"/>
      <c r="D23" s="121"/>
      <c r="E23" s="121"/>
      <c r="F23" s="121" t="s">
        <v>132</v>
      </c>
      <c r="G23" s="122"/>
      <c r="H23" s="118"/>
      <c r="I23" s="118"/>
      <c r="L23" s="133"/>
      <c r="P23" s="51"/>
    </row>
    <row r="24" spans="1:16" ht="17.100000000000001" customHeight="1" x14ac:dyDescent="0.4">
      <c r="A24" s="122"/>
      <c r="B24" s="288" t="s">
        <v>80</v>
      </c>
      <c r="C24" s="288"/>
      <c r="D24" s="288"/>
      <c r="E24" s="121"/>
      <c r="F24" s="288" t="s">
        <v>80</v>
      </c>
      <c r="G24" s="288"/>
      <c r="L24" s="133"/>
      <c r="P24" s="51"/>
    </row>
    <row r="25" spans="1:16" ht="11.25" x14ac:dyDescent="0.4">
      <c r="L25" s="133"/>
      <c r="P25" s="51"/>
    </row>
    <row r="26" spans="1:16" ht="11.25" x14ac:dyDescent="0.4">
      <c r="A26" s="135" t="s">
        <v>133</v>
      </c>
      <c r="B26" s="136"/>
      <c r="C26" s="137"/>
      <c r="D26" s="138"/>
      <c r="E26" s="138"/>
      <c r="F26" s="138"/>
      <c r="G26" s="136"/>
      <c r="H26" s="136"/>
      <c r="I26" s="139"/>
      <c r="L26" s="133"/>
      <c r="P26" s="51"/>
    </row>
    <row r="27" spans="1:16" ht="11.25" customHeight="1" x14ac:dyDescent="0.4">
      <c r="A27" s="290" t="s">
        <v>134</v>
      </c>
      <c r="B27" s="291"/>
      <c r="C27" s="291"/>
      <c r="D27" s="291"/>
      <c r="E27" s="291"/>
      <c r="F27" s="291"/>
      <c r="G27" s="291"/>
      <c r="H27" s="291"/>
      <c r="I27" s="292"/>
      <c r="L27" s="133"/>
      <c r="P27" s="51"/>
    </row>
    <row r="28" spans="1:16" ht="17.100000000000001" customHeight="1" x14ac:dyDescent="0.4">
      <c r="A28" s="140"/>
      <c r="B28" s="141"/>
      <c r="C28" s="142"/>
      <c r="D28" s="143"/>
      <c r="E28" s="143"/>
      <c r="F28" s="143"/>
      <c r="G28" s="141"/>
      <c r="H28" s="144"/>
      <c r="I28" s="145"/>
      <c r="L28" s="133"/>
      <c r="P28" s="51"/>
    </row>
    <row r="29" spans="1:16" ht="17.100000000000001" customHeight="1" x14ac:dyDescent="0.4">
      <c r="A29" s="146" t="s">
        <v>131</v>
      </c>
      <c r="B29" s="141"/>
      <c r="C29" s="142"/>
      <c r="D29" s="143"/>
      <c r="E29" s="143"/>
      <c r="F29" s="143" t="s">
        <v>132</v>
      </c>
      <c r="G29" s="141"/>
      <c r="H29" s="144"/>
      <c r="I29" s="145"/>
      <c r="L29" s="133"/>
      <c r="P29" s="51"/>
    </row>
    <row r="30" spans="1:16" ht="17.100000000000001" customHeight="1" x14ac:dyDescent="0.4">
      <c r="A30" s="147"/>
      <c r="B30" s="289" t="s">
        <v>141</v>
      </c>
      <c r="C30" s="289"/>
      <c r="D30" s="289"/>
      <c r="E30" s="148"/>
      <c r="F30" s="289" t="s">
        <v>142</v>
      </c>
      <c r="G30" s="289"/>
      <c r="H30" s="149"/>
      <c r="I30" s="150"/>
      <c r="L30" s="133"/>
      <c r="P30" s="51"/>
    </row>
    <row r="31" spans="1:16" ht="11.25" x14ac:dyDescent="0.4">
      <c r="P31" s="51"/>
    </row>
    <row r="32" spans="1:16" ht="11.25" x14ac:dyDescent="0.4">
      <c r="P32" s="51"/>
    </row>
    <row r="33" spans="16:16" ht="11.25" x14ac:dyDescent="0.4">
      <c r="P33" s="51"/>
    </row>
    <row r="34" spans="16:16" ht="11.25" x14ac:dyDescent="0.4">
      <c r="P34" s="51"/>
    </row>
    <row r="35" spans="16:16" ht="11.25" x14ac:dyDescent="0.4">
      <c r="P35" s="51"/>
    </row>
    <row r="36" spans="16:16" ht="11.25" x14ac:dyDescent="0.4">
      <c r="P36" s="51"/>
    </row>
    <row r="37" spans="16:16" ht="11.25" x14ac:dyDescent="0.4">
      <c r="P37" s="51"/>
    </row>
    <row r="38" spans="16:16" ht="11.25" x14ac:dyDescent="0.4">
      <c r="P38" s="51"/>
    </row>
    <row r="39" spans="16:16" ht="11.25" x14ac:dyDescent="0.4">
      <c r="P39" s="51"/>
    </row>
    <row r="40" spans="16:16" ht="11.25" x14ac:dyDescent="0.4">
      <c r="P40" s="51"/>
    </row>
    <row r="41" spans="16:16" ht="11.25" x14ac:dyDescent="0.4">
      <c r="P41" s="51"/>
    </row>
    <row r="42" spans="16:16" ht="11.25" x14ac:dyDescent="0.4">
      <c r="P42" s="51"/>
    </row>
    <row r="43" spans="16:16" ht="11.25" x14ac:dyDescent="0.4">
      <c r="P43" s="51"/>
    </row>
    <row r="44" spans="16:16" ht="11.25" x14ac:dyDescent="0.4">
      <c r="P44" s="51"/>
    </row>
    <row r="45" spans="16:16" ht="11.25" x14ac:dyDescent="0.4">
      <c r="P45" s="51"/>
    </row>
    <row r="46" spans="16:16" ht="11.25" x14ac:dyDescent="0.4">
      <c r="P46" s="51"/>
    </row>
    <row r="47" spans="16:16" ht="11.25" x14ac:dyDescent="0.4">
      <c r="P47" s="51"/>
    </row>
    <row r="48" spans="16:16" ht="11.25" x14ac:dyDescent="0.4">
      <c r="P48" s="51"/>
    </row>
    <row r="49" spans="15:16" ht="11.25" x14ac:dyDescent="0.4">
      <c r="P49" s="51"/>
    </row>
    <row r="50" spans="15:16" ht="11.25" x14ac:dyDescent="0.4">
      <c r="P50" s="51"/>
    </row>
    <row r="51" spans="15:16" ht="11.25" x14ac:dyDescent="0.4">
      <c r="P51" s="51"/>
    </row>
    <row r="52" spans="15:16" ht="11.25" x14ac:dyDescent="0.4">
      <c r="P52" s="51"/>
    </row>
    <row r="53" spans="15:16" ht="11.25" x14ac:dyDescent="0.4">
      <c r="P53" s="51"/>
    </row>
    <row r="54" spans="15:16" ht="11.25" x14ac:dyDescent="0.4">
      <c r="P54" s="51"/>
    </row>
    <row r="55" spans="15:16" ht="11.25" x14ac:dyDescent="0.4">
      <c r="P55" s="51"/>
    </row>
    <row r="56" spans="15:16" ht="11.25" x14ac:dyDescent="0.4">
      <c r="P56" s="51"/>
    </row>
    <row r="57" spans="15:16" ht="11.25" x14ac:dyDescent="0.4">
      <c r="P57" s="51"/>
    </row>
    <row r="58" spans="15:16" ht="11.25" x14ac:dyDescent="0.4">
      <c r="P58" s="51"/>
    </row>
    <row r="59" spans="15:16" ht="11.25" x14ac:dyDescent="0.4">
      <c r="P59" s="51"/>
    </row>
    <row r="60" spans="15:16" ht="33.6" customHeight="1" x14ac:dyDescent="0.4">
      <c r="O60" s="56"/>
      <c r="P60" s="51"/>
    </row>
    <row r="61" spans="15:16" ht="33.6" customHeight="1" x14ac:dyDescent="0.4">
      <c r="O61" s="56"/>
      <c r="P61" s="51"/>
    </row>
    <row r="62" spans="15:16" ht="33.6" customHeight="1" x14ac:dyDescent="0.4">
      <c r="O62" s="56"/>
      <c r="P62" s="51"/>
    </row>
    <row r="63" spans="15:16" ht="33.6" customHeight="1" x14ac:dyDescent="0.4">
      <c r="O63" s="56"/>
      <c r="P63" s="51"/>
    </row>
    <row r="64" spans="15:16" ht="33.6" customHeight="1" x14ac:dyDescent="0.4">
      <c r="O64" s="56"/>
      <c r="P64" s="51"/>
    </row>
    <row r="65" spans="15:16" ht="33.6" customHeight="1" x14ac:dyDescent="0.4">
      <c r="O65" s="56"/>
      <c r="P65" s="51"/>
    </row>
    <row r="66" spans="15:16" ht="33.6" customHeight="1" x14ac:dyDescent="0.4">
      <c r="O66" s="56"/>
      <c r="P66" s="51"/>
    </row>
    <row r="67" spans="15:16" ht="33.6" customHeight="1" x14ac:dyDescent="0.4">
      <c r="O67" s="56"/>
      <c r="P67" s="51"/>
    </row>
    <row r="68" spans="15:16" ht="33.6" customHeight="1" x14ac:dyDescent="0.4">
      <c r="O68" s="56"/>
      <c r="P68" s="51"/>
    </row>
    <row r="69" spans="15:16" ht="33.6" customHeight="1" x14ac:dyDescent="0.4">
      <c r="O69" s="56"/>
      <c r="P69" s="51"/>
    </row>
    <row r="70" spans="15:16" ht="33.6" customHeight="1" x14ac:dyDescent="0.4">
      <c r="O70" s="56"/>
      <c r="P70" s="51"/>
    </row>
    <row r="71" spans="15:16" ht="33.6" customHeight="1" x14ac:dyDescent="0.4">
      <c r="O71" s="56"/>
      <c r="P71" s="51"/>
    </row>
    <row r="72" spans="15:16" ht="33.6" customHeight="1" x14ac:dyDescent="0.4">
      <c r="O72" s="56"/>
      <c r="P72" s="51"/>
    </row>
    <row r="73" spans="15:16" ht="33.6" customHeight="1" x14ac:dyDescent="0.4">
      <c r="O73" s="56"/>
      <c r="P73" s="51"/>
    </row>
    <row r="74" spans="15:16" ht="33.6" customHeight="1" x14ac:dyDescent="0.4">
      <c r="O74" s="56"/>
      <c r="P74" s="51"/>
    </row>
    <row r="75" spans="15:16" ht="33.6" customHeight="1" x14ac:dyDescent="0.4">
      <c r="O75" s="56"/>
      <c r="P75" s="51"/>
    </row>
    <row r="76" spans="15:16" ht="33.6" customHeight="1" x14ac:dyDescent="0.4">
      <c r="O76" s="56"/>
      <c r="P76" s="51"/>
    </row>
    <row r="77" spans="15:16" ht="33.6" customHeight="1" x14ac:dyDescent="0.4">
      <c r="O77" s="56"/>
      <c r="P77" s="51"/>
    </row>
    <row r="78" spans="15:16" ht="33.6" customHeight="1" x14ac:dyDescent="0.4">
      <c r="O78" s="56"/>
      <c r="P78" s="51"/>
    </row>
    <row r="79" spans="15:16" ht="33.6" customHeight="1" x14ac:dyDescent="0.4">
      <c r="O79" s="56"/>
      <c r="P79" s="51"/>
    </row>
    <row r="80" spans="15:16" ht="33.6" customHeight="1" x14ac:dyDescent="0.4">
      <c r="O80" s="56"/>
      <c r="P80" s="51"/>
    </row>
    <row r="81" spans="15:16" ht="33.6" customHeight="1" x14ac:dyDescent="0.4">
      <c r="O81" s="56"/>
      <c r="P81" s="51"/>
    </row>
    <row r="82" spans="15:16" ht="33.6" customHeight="1" x14ac:dyDescent="0.4">
      <c r="O82" s="56"/>
      <c r="P82" s="51"/>
    </row>
    <row r="83" spans="15:16" ht="33.6" customHeight="1" x14ac:dyDescent="0.4">
      <c r="O83" s="56"/>
      <c r="P83" s="51"/>
    </row>
    <row r="84" spans="15:16" ht="33.6" customHeight="1" x14ac:dyDescent="0.4">
      <c r="O84" s="56"/>
      <c r="P84" s="51"/>
    </row>
    <row r="85" spans="15:16" ht="33.6" customHeight="1" x14ac:dyDescent="0.4">
      <c r="O85" s="56"/>
      <c r="P85" s="51"/>
    </row>
    <row r="86" spans="15:16" ht="33.6" customHeight="1" x14ac:dyDescent="0.4">
      <c r="O86" s="56"/>
      <c r="P86" s="51"/>
    </row>
    <row r="87" spans="15:16" ht="33.6" customHeight="1" x14ac:dyDescent="0.4">
      <c r="O87" s="56"/>
      <c r="P87" s="51"/>
    </row>
    <row r="88" spans="15:16" ht="33.6" customHeight="1" x14ac:dyDescent="0.4">
      <c r="O88" s="56"/>
      <c r="P88" s="51"/>
    </row>
    <row r="89" spans="15:16" ht="33.6" customHeight="1" x14ac:dyDescent="0.4">
      <c r="O89" s="56"/>
      <c r="P89" s="51"/>
    </row>
    <row r="90" spans="15:16" ht="33.6" customHeight="1" x14ac:dyDescent="0.4">
      <c r="O90" s="56"/>
      <c r="P90" s="51"/>
    </row>
    <row r="91" spans="15:16" ht="33.6" customHeight="1" x14ac:dyDescent="0.4">
      <c r="O91" s="56"/>
      <c r="P91" s="51"/>
    </row>
    <row r="92" spans="15:16" ht="33.6" customHeight="1" x14ac:dyDescent="0.4">
      <c r="O92" s="56"/>
      <c r="P92" s="51"/>
    </row>
    <row r="93" spans="15:16" ht="33.6" customHeight="1" x14ac:dyDescent="0.4">
      <c r="O93" s="56"/>
      <c r="P93" s="51"/>
    </row>
    <row r="94" spans="15:16" ht="33.6" customHeight="1" x14ac:dyDescent="0.4">
      <c r="O94" s="56"/>
      <c r="P94" s="51"/>
    </row>
    <row r="95" spans="15:16" ht="33.6" customHeight="1" x14ac:dyDescent="0.4">
      <c r="O95" s="56"/>
      <c r="P95" s="51"/>
    </row>
    <row r="96" spans="15:16" ht="33.6" customHeight="1" x14ac:dyDescent="0.4">
      <c r="O96" s="56"/>
      <c r="P96" s="51"/>
    </row>
    <row r="97" spans="15:16" ht="33.6" customHeight="1" x14ac:dyDescent="0.4">
      <c r="O97" s="56"/>
      <c r="P97" s="51"/>
    </row>
    <row r="98" spans="15:16" ht="33.6" customHeight="1" x14ac:dyDescent="0.4">
      <c r="O98" s="56"/>
      <c r="P98" s="51"/>
    </row>
    <row r="99" spans="15:16" ht="33.6" customHeight="1" x14ac:dyDescent="0.4">
      <c r="O99" s="56"/>
      <c r="P99" s="51"/>
    </row>
    <row r="100" spans="15:16" ht="33.6" customHeight="1" x14ac:dyDescent="0.4">
      <c r="O100" s="56"/>
      <c r="P100" s="51"/>
    </row>
    <row r="101" spans="15:16" ht="33.6" customHeight="1" x14ac:dyDescent="0.4">
      <c r="O101" s="56"/>
      <c r="P101" s="51"/>
    </row>
    <row r="102" spans="15:16" ht="33.6" customHeight="1" x14ac:dyDescent="0.4">
      <c r="O102" s="56"/>
      <c r="P102" s="51"/>
    </row>
    <row r="103" spans="15:16" ht="33.6" customHeight="1" x14ac:dyDescent="0.4">
      <c r="O103" s="56"/>
      <c r="P103" s="51"/>
    </row>
    <row r="104" spans="15:16" ht="33.6" customHeight="1" x14ac:dyDescent="0.4">
      <c r="O104" s="56"/>
      <c r="P104" s="51"/>
    </row>
    <row r="105" spans="15:16" ht="33.6" customHeight="1" x14ac:dyDescent="0.4">
      <c r="O105" s="56"/>
      <c r="P105" s="51"/>
    </row>
    <row r="106" spans="15:16" ht="33.6" customHeight="1" x14ac:dyDescent="0.4">
      <c r="O106" s="56"/>
      <c r="P106" s="51"/>
    </row>
    <row r="107" spans="15:16" ht="33.6" customHeight="1" x14ac:dyDescent="0.4">
      <c r="O107" s="56"/>
      <c r="P107" s="51"/>
    </row>
    <row r="108" spans="15:16" ht="33.6" customHeight="1" x14ac:dyDescent="0.4">
      <c r="O108" s="56"/>
      <c r="P108" s="51"/>
    </row>
    <row r="109" spans="15:16" ht="33.6" customHeight="1" x14ac:dyDescent="0.4">
      <c r="O109" s="56"/>
      <c r="P109" s="51"/>
    </row>
    <row r="110" spans="15:16" ht="33.6" customHeight="1" x14ac:dyDescent="0.4">
      <c r="O110" s="56"/>
      <c r="P110" s="51"/>
    </row>
    <row r="111" spans="15:16" ht="33.6" customHeight="1" x14ac:dyDescent="0.4">
      <c r="O111" s="56"/>
      <c r="P111" s="51"/>
    </row>
    <row r="112" spans="15:16" ht="33.6" customHeight="1" x14ac:dyDescent="0.4">
      <c r="O112" s="56"/>
      <c r="P112" s="51"/>
    </row>
    <row r="113" spans="15:16" ht="33.6" customHeight="1" x14ac:dyDescent="0.4">
      <c r="O113" s="56"/>
      <c r="P113" s="51"/>
    </row>
    <row r="114" spans="15:16" ht="33.6" customHeight="1" x14ac:dyDescent="0.4">
      <c r="O114" s="56"/>
      <c r="P114" s="51"/>
    </row>
    <row r="115" spans="15:16" ht="33.6" customHeight="1" x14ac:dyDescent="0.4">
      <c r="O115" s="56"/>
      <c r="P115" s="51"/>
    </row>
    <row r="116" spans="15:16" ht="33.6" customHeight="1" x14ac:dyDescent="0.4">
      <c r="O116" s="56"/>
      <c r="P116" s="51"/>
    </row>
    <row r="117" spans="15:16" ht="33.6" customHeight="1" x14ac:dyDescent="0.4">
      <c r="O117" s="56"/>
      <c r="P117" s="51"/>
    </row>
    <row r="118" spans="15:16" ht="33.6" customHeight="1" x14ac:dyDescent="0.4">
      <c r="O118" s="56"/>
      <c r="P118" s="51"/>
    </row>
    <row r="119" spans="15:16" ht="33.6" customHeight="1" x14ac:dyDescent="0.4">
      <c r="O119" s="56"/>
      <c r="P119" s="51"/>
    </row>
    <row r="120" spans="15:16" ht="33.6" customHeight="1" x14ac:dyDescent="0.4">
      <c r="O120" s="56"/>
      <c r="P120" s="51"/>
    </row>
    <row r="121" spans="15:16" ht="33.6" customHeight="1" x14ac:dyDescent="0.4">
      <c r="O121" s="56"/>
      <c r="P121" s="51"/>
    </row>
    <row r="122" spans="15:16" ht="33.6" customHeight="1" x14ac:dyDescent="0.4">
      <c r="O122" s="56"/>
      <c r="P122" s="51"/>
    </row>
    <row r="123" spans="15:16" ht="33.6" customHeight="1" x14ac:dyDescent="0.4">
      <c r="O123" s="56"/>
      <c r="P123" s="51"/>
    </row>
    <row r="124" spans="15:16" ht="33.6" customHeight="1" x14ac:dyDescent="0.4">
      <c r="O124" s="56"/>
      <c r="P124" s="51"/>
    </row>
    <row r="125" spans="15:16" ht="33.6" customHeight="1" x14ac:dyDescent="0.4">
      <c r="O125" s="56"/>
      <c r="P125" s="51"/>
    </row>
    <row r="126" spans="15:16" ht="33.6" customHeight="1" x14ac:dyDescent="0.4">
      <c r="O126" s="56"/>
      <c r="P126" s="51"/>
    </row>
    <row r="127" spans="15:16" ht="33.6" customHeight="1" x14ac:dyDescent="0.4">
      <c r="O127" s="56"/>
      <c r="P127" s="51"/>
    </row>
    <row r="128" spans="15:16" ht="33.6" customHeight="1" x14ac:dyDescent="0.4">
      <c r="O128" s="56"/>
      <c r="P128" s="51"/>
    </row>
    <row r="129" spans="15:16" ht="33.6" customHeight="1" x14ac:dyDescent="0.4">
      <c r="O129" s="56"/>
      <c r="P129" s="51"/>
    </row>
    <row r="130" spans="15:16" ht="33.6" customHeight="1" x14ac:dyDescent="0.4">
      <c r="O130" s="56"/>
      <c r="P130" s="51"/>
    </row>
    <row r="131" spans="15:16" ht="33.6" customHeight="1" x14ac:dyDescent="0.4">
      <c r="O131" s="56"/>
      <c r="P131" s="51"/>
    </row>
    <row r="132" spans="15:16" ht="33.6" customHeight="1" x14ac:dyDescent="0.4">
      <c r="O132" s="56"/>
      <c r="P132" s="51"/>
    </row>
    <row r="133" spans="15:16" ht="33.6" customHeight="1" x14ac:dyDescent="0.4">
      <c r="O133" s="56"/>
      <c r="P133" s="51"/>
    </row>
    <row r="134" spans="15:16" ht="33.6" customHeight="1" x14ac:dyDescent="0.4">
      <c r="O134" s="56"/>
      <c r="P134" s="51"/>
    </row>
    <row r="135" spans="15:16" ht="33.6" customHeight="1" x14ac:dyDescent="0.4">
      <c r="O135" s="56"/>
      <c r="P135" s="51"/>
    </row>
    <row r="136" spans="15:16" ht="33.6" customHeight="1" x14ac:dyDescent="0.4">
      <c r="O136" s="56"/>
      <c r="P136" s="51"/>
    </row>
    <row r="137" spans="15:16" ht="33.6" customHeight="1" x14ac:dyDescent="0.4">
      <c r="O137" s="56"/>
      <c r="P137" s="51"/>
    </row>
    <row r="138" spans="15:16" ht="33.6" customHeight="1" x14ac:dyDescent="0.4">
      <c r="O138" s="56"/>
      <c r="P138" s="51"/>
    </row>
    <row r="139" spans="15:16" ht="33.6" customHeight="1" x14ac:dyDescent="0.4">
      <c r="O139" s="56"/>
      <c r="P139" s="51"/>
    </row>
    <row r="140" spans="15:16" ht="33.6" customHeight="1" x14ac:dyDescent="0.4">
      <c r="O140" s="56"/>
      <c r="P140" s="51"/>
    </row>
    <row r="141" spans="15:16" ht="33.6" customHeight="1" x14ac:dyDescent="0.4">
      <c r="O141" s="56"/>
    </row>
    <row r="142" spans="15:16" ht="33.6" customHeight="1" x14ac:dyDescent="0.4">
      <c r="O142" s="56"/>
    </row>
    <row r="143" spans="15:16" ht="33.6" customHeight="1" x14ac:dyDescent="0.4">
      <c r="O143" s="56"/>
    </row>
    <row r="144" spans="15:16" ht="33.6" customHeight="1" x14ac:dyDescent="0.4">
      <c r="O144" s="56"/>
    </row>
    <row r="145" spans="15:15" ht="33.6" customHeight="1" x14ac:dyDescent="0.4">
      <c r="O145" s="56"/>
    </row>
    <row r="146" spans="15:15" ht="33.6" customHeight="1" x14ac:dyDescent="0.4">
      <c r="O146" s="56"/>
    </row>
    <row r="147" spans="15:15" ht="33.6" customHeight="1" x14ac:dyDescent="0.4">
      <c r="O147" s="56"/>
    </row>
    <row r="148" spans="15:15" ht="30" customHeight="1" x14ac:dyDescent="0.4">
      <c r="O148" s="56"/>
    </row>
    <row r="149" spans="15:15" ht="30" customHeight="1" x14ac:dyDescent="0.4">
      <c r="O149" s="56"/>
    </row>
    <row r="150" spans="15:15" ht="30" customHeight="1" x14ac:dyDescent="0.4">
      <c r="O150" s="56"/>
    </row>
    <row r="151" spans="15:15" ht="30" customHeight="1" x14ac:dyDescent="0.4">
      <c r="O151" s="56"/>
    </row>
    <row r="152" spans="15:15" ht="30" customHeight="1" x14ac:dyDescent="0.4">
      <c r="O152" s="56"/>
    </row>
    <row r="153" spans="15:15" ht="30" customHeight="1" x14ac:dyDescent="0.4">
      <c r="O153" s="56"/>
    </row>
    <row r="154" spans="15:15" ht="30" customHeight="1" x14ac:dyDescent="0.4">
      <c r="O154" s="56"/>
    </row>
    <row r="155" spans="15:15" ht="30" customHeight="1" x14ac:dyDescent="0.4">
      <c r="O155" s="56"/>
    </row>
    <row r="156" spans="15:15" ht="30" customHeight="1" x14ac:dyDescent="0.4">
      <c r="O156" s="56"/>
    </row>
    <row r="157" spans="15:15" ht="30" customHeight="1" x14ac:dyDescent="0.4">
      <c r="O157" s="56"/>
    </row>
    <row r="158" spans="15:15" ht="30" customHeight="1" x14ac:dyDescent="0.4">
      <c r="O158" s="56"/>
    </row>
    <row r="159" spans="15:15" ht="30" customHeight="1" x14ac:dyDescent="0.4">
      <c r="O159" s="56"/>
    </row>
    <row r="160" spans="15:15" ht="30" customHeight="1" x14ac:dyDescent="0.4">
      <c r="O160" s="56"/>
    </row>
    <row r="161" spans="15:15" ht="30" customHeight="1" x14ac:dyDescent="0.4">
      <c r="O161" s="56"/>
    </row>
    <row r="162" spans="15:15" ht="30" customHeight="1" x14ac:dyDescent="0.4">
      <c r="O162" s="56"/>
    </row>
    <row r="163" spans="15:15" ht="30" customHeight="1" x14ac:dyDescent="0.4">
      <c r="O163" s="56"/>
    </row>
    <row r="164" spans="15:15" ht="30" customHeight="1" x14ac:dyDescent="0.4">
      <c r="O164" s="56"/>
    </row>
    <row r="165" spans="15:15" ht="30" customHeight="1" x14ac:dyDescent="0.4">
      <c r="O165" s="56"/>
    </row>
    <row r="166" spans="15:15" ht="30" customHeight="1" x14ac:dyDescent="0.4">
      <c r="O166" s="56"/>
    </row>
    <row r="167" spans="15:15" ht="30" customHeight="1" x14ac:dyDescent="0.4">
      <c r="O167" s="56"/>
    </row>
    <row r="168" spans="15:15" ht="30" customHeight="1" x14ac:dyDescent="0.4">
      <c r="O168" s="56"/>
    </row>
    <row r="169" spans="15:15" ht="30" customHeight="1" x14ac:dyDescent="0.4">
      <c r="O169" s="56"/>
    </row>
    <row r="170" spans="15:15" ht="30" customHeight="1" x14ac:dyDescent="0.4">
      <c r="O170" s="56"/>
    </row>
    <row r="171" spans="15:15" ht="30" customHeight="1" x14ac:dyDescent="0.4">
      <c r="O171" s="56"/>
    </row>
    <row r="172" spans="15:15" ht="30" customHeight="1" x14ac:dyDescent="0.4">
      <c r="O172" s="56"/>
    </row>
    <row r="173" spans="15:15" ht="30" customHeight="1" x14ac:dyDescent="0.4">
      <c r="O173" s="56"/>
    </row>
    <row r="174" spans="15:15" ht="30" customHeight="1" x14ac:dyDescent="0.4">
      <c r="O174" s="56"/>
    </row>
    <row r="175" spans="15:15" ht="30" customHeight="1" x14ac:dyDescent="0.4">
      <c r="O175" s="56"/>
    </row>
    <row r="176" spans="15:15" ht="30" customHeight="1" x14ac:dyDescent="0.4">
      <c r="O176" s="56"/>
    </row>
    <row r="177" spans="15:15" ht="30" customHeight="1" x14ac:dyDescent="0.4">
      <c r="O177" s="56"/>
    </row>
    <row r="178" spans="15:15" ht="30" customHeight="1" x14ac:dyDescent="0.4">
      <c r="O178" s="56"/>
    </row>
    <row r="179" spans="15:15" ht="30" customHeight="1" x14ac:dyDescent="0.4">
      <c r="O179" s="56"/>
    </row>
    <row r="180" spans="15:15" ht="30" customHeight="1" x14ac:dyDescent="0.4">
      <c r="O180" s="56"/>
    </row>
    <row r="181" spans="15:15" ht="30" customHeight="1" x14ac:dyDescent="0.4">
      <c r="O181" s="56"/>
    </row>
    <row r="182" spans="15:15" ht="30" customHeight="1" x14ac:dyDescent="0.4">
      <c r="O182" s="56"/>
    </row>
    <row r="183" spans="15:15" ht="30" customHeight="1" x14ac:dyDescent="0.4">
      <c r="O183" s="56"/>
    </row>
    <row r="184" spans="15:15" ht="30" customHeight="1" x14ac:dyDescent="0.4">
      <c r="O184" s="56"/>
    </row>
    <row r="185" spans="15:15" ht="30" customHeight="1" x14ac:dyDescent="0.4">
      <c r="O185" s="56"/>
    </row>
    <row r="186" spans="15:15" ht="30" customHeight="1" x14ac:dyDescent="0.4">
      <c r="O186" s="56"/>
    </row>
    <row r="187" spans="15:15" ht="60.75" customHeight="1" x14ac:dyDescent="0.4">
      <c r="O187" s="56"/>
    </row>
  </sheetData>
  <mergeCells count="17">
    <mergeCell ref="A20:I21"/>
    <mergeCell ref="B24:D24"/>
    <mergeCell ref="F24:G24"/>
    <mergeCell ref="A27:I27"/>
    <mergeCell ref="B30:D30"/>
    <mergeCell ref="F30:G30"/>
    <mergeCell ref="C6:D6"/>
    <mergeCell ref="H6:I6"/>
    <mergeCell ref="C7:D7"/>
    <mergeCell ref="H7:I7"/>
    <mergeCell ref="C5:D5"/>
    <mergeCell ref="H5:I5"/>
    <mergeCell ref="A2:D2"/>
    <mergeCell ref="C3:D3"/>
    <mergeCell ref="H3:I3"/>
    <mergeCell ref="C4:D4"/>
    <mergeCell ref="H4:I4"/>
  </mergeCells>
  <conditionalFormatting sqref="A2">
    <cfRule type="duplicateValues" dxfId="19" priority="1"/>
  </conditionalFormatting>
  <conditionalFormatting sqref="A3:A8 A18:A19 A31:A1048576">
    <cfRule type="duplicateValues" dxfId="18" priority="6"/>
  </conditionalFormatting>
  <conditionalFormatting sqref="A9">
    <cfRule type="duplicateValues" dxfId="17" priority="4"/>
  </conditionalFormatting>
  <conditionalFormatting sqref="A20 A25:A27">
    <cfRule type="duplicateValues" dxfId="16" priority="2"/>
  </conditionalFormatting>
  <dataValidations count="12">
    <dataValidation allowBlank="1" showInputMessage="1" showErrorMessage="1" prompt="Shkruani numrin e faturës apo transaksionit bankar" sqref="D10:E10" xr:uid="{97377778-9EB1-4439-B850-21254032FAF9}"/>
    <dataValidation allowBlank="1" showInputMessage="1" showErrorMessage="1" prompt="Shkruani numrin e Transaksionit duke filluar nga 1 dhe vazhdoni tutje." sqref="A9:A12" xr:uid="{F2BD1B36-46C6-40EB-93BC-E1DAFFA3AB11}"/>
    <dataValidation allowBlank="1" showInputMessage="1" showErrorMessage="1" prompt="Shkruani shumën e depozitit." sqref="I10" xr:uid="{7ED8424C-9B2D-4C3C-8FE1-36DBF34F6111}"/>
    <dataValidation allowBlank="1" showInputMessage="1" showErrorMessage="1" prompt="Shkruani shumën e paguar." sqref="I9" xr:uid="{76FB2F2D-576F-402E-803B-A1FE92FBF106}"/>
    <dataValidation allowBlank="1" showInputMessage="1" showErrorMessage="1" prompt="Përzgjedhni mënyrën e pagesës._x000a_" sqref="H9" xr:uid="{CA07085D-D79C-4EC0-BD1F-433FCECB5E98}"/>
    <dataValidation allowBlank="1" showInputMessage="1" showErrorMessage="1" prompt="Zgjedhni nga Lista linjën përkatëse buxhetore. Mos shkruani me dorë." sqref="G9" xr:uid="{82714B2A-1F04-4645-BD97-1AA2A8F7A586}"/>
    <dataValidation allowBlank="1" showInputMessage="1" showErrorMessage="1" prompt="Shkruani përshkrimin e shpenzimit." sqref="F9" xr:uid="{5FAEBC8F-E443-4173-81FB-AE69C5BD7251}"/>
    <dataValidation allowBlank="1" showInputMessage="1" showErrorMessage="1" prompt="Shkruani numrin e faturës apo transaksionit bankar._x000a_" sqref="E9" xr:uid="{FD006C5A-FC71-4691-9CF2-6E6C4C521450}"/>
    <dataValidation allowBlank="1" showInputMessage="1" showErrorMessage="1" prompt="Shkruani emrin e Biznesit/Personit që i/është procesuar pagesa._x000a_" sqref="D9" xr:uid="{FDD1FEF0-3FE6-459D-9795-07D526762171}"/>
    <dataValidation allowBlank="1" showInputMessage="1" showErrorMessage="1" prompt="Shkruani datën se kur është paguar fatura sipas pasqyrave bankare." sqref="C9" xr:uid="{C24745B9-47FE-477B-88F7-E2D105796E48}"/>
    <dataValidation allowBlank="1" showInputMessage="1" showErrorMessage="1" prompt="Shkruani Datën e faturës apo transaksionit bankar." sqref="B9" xr:uid="{6302B487-D738-4B04-B5A1-93941573FB09}"/>
    <dataValidation type="list" allowBlank="1" showInputMessage="1" showErrorMessage="1" prompt="Shkruani numrin e faturës apo transaksionit bankar" sqref="H10:H17" xr:uid="{2D7DC761-70DA-416E-91FA-B44AA238C7EB}">
      <formula1>$L$2:$L$4</formula1>
    </dataValidation>
  </dataValidations>
  <printOptions horizontalCentered="1"/>
  <pageMargins left="0.05" right="0.05" top="0.4" bottom="0.6" header="0.3" footer="0.3"/>
  <pageSetup paperSize="9" scale="94" fitToHeight="0" orientation="landscape" r:id="rId1"/>
  <headerFooter differentFirst="1">
    <oddFooter>Page &amp;P of &amp;N</oddFooter>
  </headerFooter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0C033D4-8835-4A33-9A46-52E2619FAAA8}">
          <x14:formula1>
            <xm:f>'3a. BudgetvsExpenditures'!$B$9:$B$45</xm:f>
          </x14:formula1>
          <xm:sqref>G10:G17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DDF096-FAE8-45D4-9D95-A69003E9BF28}">
  <sheetPr>
    <tabColor theme="0"/>
    <pageSetUpPr fitToPage="1"/>
  </sheetPr>
  <dimension ref="A1:P187"/>
  <sheetViews>
    <sheetView showGridLines="0" zoomScaleNormal="100" workbookViewId="0">
      <selection activeCell="C4" sqref="C4:D6"/>
    </sheetView>
  </sheetViews>
  <sheetFormatPr defaultColWidth="8.6640625" defaultRowHeight="30" customHeight="1" x14ac:dyDescent="0.4"/>
  <cols>
    <col min="1" max="1" width="9.109375" style="44" customWidth="1"/>
    <col min="2" max="2" width="12.5546875" style="44" customWidth="1"/>
    <col min="3" max="3" width="13.44140625" style="50" customWidth="1"/>
    <col min="4" max="4" width="18.5546875" style="46" customWidth="1"/>
    <col min="5" max="5" width="12.6640625" style="46" customWidth="1"/>
    <col min="6" max="6" width="21.21875" style="46" customWidth="1"/>
    <col min="7" max="7" width="20.109375" style="44" customWidth="1"/>
    <col min="8" max="8" width="11.88671875" style="44" customWidth="1"/>
    <col min="9" max="9" width="13.21875" style="44" customWidth="1"/>
    <col min="10" max="10" width="2.6640625" style="44" customWidth="1"/>
    <col min="11" max="11" width="8.6640625" style="47" customWidth="1"/>
    <col min="12" max="12" width="8.6640625" style="44" customWidth="1"/>
    <col min="13" max="14" width="4.44140625" style="44" customWidth="1"/>
    <col min="15" max="15" width="17.88671875" style="44" customWidth="1"/>
    <col min="16" max="16" width="8.6640625" style="44" bestFit="1" customWidth="1"/>
    <col min="17" max="17" width="8.6640625" style="44" customWidth="1"/>
    <col min="18" max="18" width="13.44140625" style="44" bestFit="1" customWidth="1"/>
    <col min="19" max="16384" width="8.6640625" style="44"/>
  </cols>
  <sheetData>
    <row r="1" spans="1:16" ht="45" customHeight="1" x14ac:dyDescent="0.4"/>
    <row r="2" spans="1:16" ht="30" customHeight="1" x14ac:dyDescent="0.4">
      <c r="A2" s="285" t="s">
        <v>129</v>
      </c>
      <c r="B2" s="285"/>
      <c r="C2" s="285"/>
      <c r="D2" s="285"/>
      <c r="E2" s="45"/>
    </row>
    <row r="3" spans="1:16" ht="20.100000000000001" customHeight="1" x14ac:dyDescent="0.15">
      <c r="A3" s="48"/>
      <c r="B3" s="49" t="s">
        <v>62</v>
      </c>
      <c r="C3" s="286" t="s">
        <v>63</v>
      </c>
      <c r="D3" s="287"/>
      <c r="E3" s="45"/>
      <c r="G3" s="49" t="s">
        <v>64</v>
      </c>
      <c r="H3" s="278">
        <f>SUMIFS(October[Amount:],October[Paid By:],$L$3)</f>
        <v>0</v>
      </c>
      <c r="I3" s="279"/>
      <c r="L3" s="63" t="s">
        <v>65</v>
      </c>
    </row>
    <row r="4" spans="1:16" ht="20.100000000000001" customHeight="1" x14ac:dyDescent="0.15">
      <c r="A4" s="48"/>
      <c r="B4" s="49" t="s">
        <v>135</v>
      </c>
      <c r="C4" s="286"/>
      <c r="D4" s="287"/>
      <c r="E4" s="45"/>
      <c r="G4" s="49" t="s">
        <v>66</v>
      </c>
      <c r="H4" s="280">
        <f>SUMIFS(October[Amount:],October[Paid By:],$L$4)</f>
        <v>0</v>
      </c>
      <c r="I4" s="279"/>
      <c r="L4" s="63" t="s">
        <v>67</v>
      </c>
    </row>
    <row r="5" spans="1:16" ht="20.100000000000001" customHeight="1" x14ac:dyDescent="0.15">
      <c r="A5" s="48"/>
      <c r="B5" s="49" t="s">
        <v>31</v>
      </c>
      <c r="C5" s="286"/>
      <c r="D5" s="287"/>
      <c r="E5" s="45"/>
      <c r="G5" s="49" t="s">
        <v>68</v>
      </c>
      <c r="H5" s="280">
        <f>SUM(H3:I4)</f>
        <v>0</v>
      </c>
      <c r="I5" s="279"/>
    </row>
    <row r="6" spans="1:16" ht="20.100000000000001" customHeight="1" x14ac:dyDescent="0.15">
      <c r="A6" s="48"/>
      <c r="B6" s="49" t="s">
        <v>32</v>
      </c>
      <c r="C6" s="286"/>
      <c r="D6" s="287"/>
      <c r="E6" s="45"/>
      <c r="G6" s="49" t="s">
        <v>69</v>
      </c>
      <c r="H6" s="293"/>
      <c r="I6" s="294"/>
    </row>
    <row r="7" spans="1:16" ht="20.100000000000001" customHeight="1" x14ac:dyDescent="0.15">
      <c r="A7" s="48"/>
      <c r="B7" s="151"/>
      <c r="C7" s="295"/>
      <c r="D7" s="295"/>
      <c r="E7" s="45"/>
      <c r="G7" s="49" t="s">
        <v>70</v>
      </c>
      <c r="H7" s="283">
        <f>'9.Sep'!H7+H6-H5</f>
        <v>0</v>
      </c>
      <c r="I7" s="284"/>
    </row>
    <row r="8" spans="1:16" ht="22.5" customHeight="1" x14ac:dyDescent="0.4"/>
    <row r="9" spans="1:16" ht="31.5" customHeight="1" x14ac:dyDescent="0.4">
      <c r="A9" s="159" t="s">
        <v>71</v>
      </c>
      <c r="B9" s="159" t="s">
        <v>72</v>
      </c>
      <c r="C9" s="160" t="s">
        <v>73</v>
      </c>
      <c r="D9" s="161" t="s">
        <v>74</v>
      </c>
      <c r="E9" s="161" t="s">
        <v>75</v>
      </c>
      <c r="F9" s="161" t="s">
        <v>76</v>
      </c>
      <c r="G9" s="159" t="s">
        <v>77</v>
      </c>
      <c r="H9" s="159" t="s">
        <v>78</v>
      </c>
      <c r="I9" s="162" t="s">
        <v>79</v>
      </c>
    </row>
    <row r="10" spans="1:16" ht="11.25" x14ac:dyDescent="0.4">
      <c r="A10" s="153"/>
      <c r="B10" s="153"/>
      <c r="C10" s="153"/>
      <c r="D10" s="153"/>
      <c r="E10" s="153"/>
      <c r="F10" s="153"/>
      <c r="G10" s="153"/>
      <c r="H10" s="153"/>
      <c r="I10" s="155"/>
      <c r="P10" s="51"/>
    </row>
    <row r="11" spans="1:16" ht="11.25" x14ac:dyDescent="0.4">
      <c r="A11" s="153"/>
      <c r="B11" s="153"/>
      <c r="C11" s="153"/>
      <c r="D11" s="153"/>
      <c r="E11" s="153"/>
      <c r="F11" s="153"/>
      <c r="G11" s="153"/>
      <c r="H11" s="153"/>
      <c r="I11" s="155"/>
      <c r="P11" s="51"/>
    </row>
    <row r="12" spans="1:16" ht="11.25" x14ac:dyDescent="0.4">
      <c r="A12" s="153"/>
      <c r="B12" s="153"/>
      <c r="C12" s="153"/>
      <c r="D12" s="153"/>
      <c r="E12" s="153"/>
      <c r="F12" s="153"/>
      <c r="G12" s="153"/>
      <c r="H12" s="153"/>
      <c r="I12" s="155"/>
      <c r="P12" s="51"/>
    </row>
    <row r="13" spans="1:16" ht="11.25" x14ac:dyDescent="0.4">
      <c r="A13" s="153"/>
      <c r="B13" s="153"/>
      <c r="C13" s="153"/>
      <c r="D13" s="153"/>
      <c r="E13" s="153"/>
      <c r="F13" s="153"/>
      <c r="G13" s="153"/>
      <c r="H13" s="153"/>
      <c r="I13" s="155"/>
      <c r="P13" s="51"/>
    </row>
    <row r="14" spans="1:16" ht="11.25" x14ac:dyDescent="0.4">
      <c r="A14" s="153"/>
      <c r="B14" s="153"/>
      <c r="C14" s="153"/>
      <c r="D14" s="153"/>
      <c r="E14" s="153"/>
      <c r="F14" s="153"/>
      <c r="G14" s="153"/>
      <c r="H14" s="153"/>
      <c r="I14" s="155"/>
      <c r="P14" s="51"/>
    </row>
    <row r="15" spans="1:16" ht="11.25" x14ac:dyDescent="0.4">
      <c r="A15" s="153"/>
      <c r="B15" s="153"/>
      <c r="C15" s="153"/>
      <c r="D15" s="153"/>
      <c r="E15" s="153"/>
      <c r="F15" s="153"/>
      <c r="G15" s="153"/>
      <c r="H15" s="153"/>
      <c r="I15" s="155"/>
      <c r="P15" s="51"/>
    </row>
    <row r="16" spans="1:16" ht="11.25" x14ac:dyDescent="0.4">
      <c r="A16" s="153"/>
      <c r="B16" s="153"/>
      <c r="C16" s="153"/>
      <c r="D16" s="153"/>
      <c r="E16" s="153"/>
      <c r="F16" s="153"/>
      <c r="G16" s="153"/>
      <c r="H16" s="153"/>
      <c r="I16" s="155"/>
      <c r="P16" s="51"/>
    </row>
    <row r="17" spans="1:16" ht="11.25" x14ac:dyDescent="0.4">
      <c r="A17" s="156"/>
      <c r="B17" s="156"/>
      <c r="C17" s="156"/>
      <c r="D17" s="156"/>
      <c r="E17" s="156"/>
      <c r="F17" s="156"/>
      <c r="G17" s="156"/>
      <c r="H17" s="156"/>
      <c r="I17" s="158"/>
      <c r="P17" s="51"/>
    </row>
    <row r="18" spans="1:16" ht="17.100000000000001" customHeight="1" thickBot="1" x14ac:dyDescent="0.45">
      <c r="I18" s="152">
        <f>SUBTOTAL(109,October[Amount:])</f>
        <v>0</v>
      </c>
      <c r="P18" s="51"/>
    </row>
    <row r="19" spans="1:16" ht="20.100000000000001" customHeight="1" x14ac:dyDescent="0.4">
      <c r="A19" s="53"/>
      <c r="B19" s="53"/>
      <c r="C19" s="54"/>
      <c r="D19" s="52"/>
      <c r="E19" s="52"/>
      <c r="F19" s="52"/>
      <c r="G19" s="53"/>
      <c r="P19" s="51"/>
    </row>
    <row r="20" spans="1:16" ht="11.25" x14ac:dyDescent="0.4">
      <c r="A20" s="277" t="s">
        <v>130</v>
      </c>
      <c r="B20" s="277"/>
      <c r="C20" s="277"/>
      <c r="D20" s="277"/>
      <c r="E20" s="277"/>
      <c r="F20" s="277"/>
      <c r="G20" s="277"/>
      <c r="H20" s="277"/>
      <c r="I20" s="277"/>
      <c r="L20" s="133"/>
      <c r="P20" s="51"/>
    </row>
    <row r="21" spans="1:16" ht="17.100000000000001" customHeight="1" x14ac:dyDescent="0.4">
      <c r="A21" s="277"/>
      <c r="B21" s="277"/>
      <c r="C21" s="277"/>
      <c r="D21" s="277"/>
      <c r="E21" s="277"/>
      <c r="F21" s="277"/>
      <c r="G21" s="277"/>
      <c r="H21" s="277"/>
      <c r="I21" s="277"/>
      <c r="L21" s="133"/>
      <c r="P21" s="51"/>
    </row>
    <row r="22" spans="1:16" ht="17.100000000000001" customHeight="1" x14ac:dyDescent="0.4">
      <c r="B22" s="122"/>
      <c r="C22" s="123"/>
      <c r="D22" s="121"/>
      <c r="E22" s="121"/>
      <c r="F22" s="121"/>
      <c r="G22" s="122"/>
      <c r="H22" s="118"/>
      <c r="I22" s="118"/>
      <c r="L22" s="133"/>
      <c r="P22" s="51"/>
    </row>
    <row r="23" spans="1:16" ht="17.100000000000001" customHeight="1" x14ac:dyDescent="0.4">
      <c r="A23" s="175" t="s">
        <v>131</v>
      </c>
      <c r="B23" s="122"/>
      <c r="C23" s="123"/>
      <c r="D23" s="121"/>
      <c r="E23" s="121"/>
      <c r="F23" s="121" t="s">
        <v>132</v>
      </c>
      <c r="G23" s="122"/>
      <c r="H23" s="118"/>
      <c r="I23" s="118"/>
      <c r="L23" s="133"/>
      <c r="P23" s="51"/>
    </row>
    <row r="24" spans="1:16" ht="17.100000000000001" customHeight="1" x14ac:dyDescent="0.4">
      <c r="A24" s="122"/>
      <c r="B24" s="288" t="s">
        <v>80</v>
      </c>
      <c r="C24" s="288"/>
      <c r="D24" s="288"/>
      <c r="E24" s="121"/>
      <c r="F24" s="288" t="s">
        <v>80</v>
      </c>
      <c r="G24" s="288"/>
      <c r="L24" s="133"/>
      <c r="P24" s="51"/>
    </row>
    <row r="25" spans="1:16" ht="11.25" x14ac:dyDescent="0.4">
      <c r="L25" s="133"/>
      <c r="P25" s="51"/>
    </row>
    <row r="26" spans="1:16" ht="11.25" x14ac:dyDescent="0.4">
      <c r="A26" s="135" t="s">
        <v>133</v>
      </c>
      <c r="B26" s="136"/>
      <c r="C26" s="137"/>
      <c r="D26" s="138"/>
      <c r="E26" s="138"/>
      <c r="F26" s="138"/>
      <c r="G26" s="136"/>
      <c r="H26" s="136"/>
      <c r="I26" s="139"/>
      <c r="L26" s="133"/>
      <c r="P26" s="51"/>
    </row>
    <row r="27" spans="1:16" ht="11.25" customHeight="1" x14ac:dyDescent="0.4">
      <c r="A27" s="290" t="s">
        <v>134</v>
      </c>
      <c r="B27" s="291"/>
      <c r="C27" s="291"/>
      <c r="D27" s="291"/>
      <c r="E27" s="291"/>
      <c r="F27" s="291"/>
      <c r="G27" s="291"/>
      <c r="H27" s="291"/>
      <c r="I27" s="292"/>
      <c r="L27" s="133"/>
      <c r="P27" s="51"/>
    </row>
    <row r="28" spans="1:16" ht="17.100000000000001" customHeight="1" x14ac:dyDescent="0.4">
      <c r="A28" s="140"/>
      <c r="B28" s="141"/>
      <c r="C28" s="142"/>
      <c r="D28" s="143"/>
      <c r="E28" s="143"/>
      <c r="F28" s="143"/>
      <c r="G28" s="141"/>
      <c r="H28" s="144"/>
      <c r="I28" s="145"/>
      <c r="L28" s="133"/>
      <c r="P28" s="51"/>
    </row>
    <row r="29" spans="1:16" ht="17.100000000000001" customHeight="1" x14ac:dyDescent="0.4">
      <c r="A29" s="146" t="s">
        <v>131</v>
      </c>
      <c r="B29" s="141"/>
      <c r="C29" s="142"/>
      <c r="D29" s="143"/>
      <c r="E29" s="143"/>
      <c r="F29" s="143" t="s">
        <v>132</v>
      </c>
      <c r="G29" s="141"/>
      <c r="H29" s="144"/>
      <c r="I29" s="145"/>
      <c r="L29" s="133"/>
      <c r="P29" s="51"/>
    </row>
    <row r="30" spans="1:16" ht="17.100000000000001" customHeight="1" x14ac:dyDescent="0.4">
      <c r="A30" s="147"/>
      <c r="B30" s="289" t="s">
        <v>141</v>
      </c>
      <c r="C30" s="289"/>
      <c r="D30" s="289"/>
      <c r="E30" s="148"/>
      <c r="F30" s="289" t="s">
        <v>142</v>
      </c>
      <c r="G30" s="289"/>
      <c r="H30" s="149"/>
      <c r="I30" s="150"/>
      <c r="L30" s="133"/>
      <c r="P30" s="51"/>
    </row>
    <row r="31" spans="1:16" ht="11.25" x14ac:dyDescent="0.4">
      <c r="P31" s="51"/>
    </row>
    <row r="32" spans="1:16" ht="11.25" x14ac:dyDescent="0.4">
      <c r="P32" s="51"/>
    </row>
    <row r="33" spans="16:16" ht="11.25" x14ac:dyDescent="0.4">
      <c r="P33" s="51"/>
    </row>
    <row r="34" spans="16:16" ht="11.25" x14ac:dyDescent="0.4">
      <c r="P34" s="51"/>
    </row>
    <row r="35" spans="16:16" ht="11.25" x14ac:dyDescent="0.4">
      <c r="P35" s="51"/>
    </row>
    <row r="36" spans="16:16" ht="11.25" x14ac:dyDescent="0.4">
      <c r="P36" s="51"/>
    </row>
    <row r="37" spans="16:16" ht="11.25" x14ac:dyDescent="0.4">
      <c r="P37" s="51"/>
    </row>
    <row r="38" spans="16:16" ht="11.25" x14ac:dyDescent="0.4">
      <c r="P38" s="51"/>
    </row>
    <row r="39" spans="16:16" ht="11.25" x14ac:dyDescent="0.4">
      <c r="P39" s="51"/>
    </row>
    <row r="40" spans="16:16" ht="11.25" x14ac:dyDescent="0.4">
      <c r="P40" s="51"/>
    </row>
    <row r="41" spans="16:16" ht="11.25" x14ac:dyDescent="0.4">
      <c r="P41" s="51"/>
    </row>
    <row r="42" spans="16:16" ht="11.25" x14ac:dyDescent="0.4">
      <c r="P42" s="51"/>
    </row>
    <row r="43" spans="16:16" ht="11.25" x14ac:dyDescent="0.4">
      <c r="P43" s="51"/>
    </row>
    <row r="44" spans="16:16" ht="11.25" x14ac:dyDescent="0.4">
      <c r="P44" s="51"/>
    </row>
    <row r="45" spans="16:16" ht="11.25" x14ac:dyDescent="0.4">
      <c r="P45" s="51"/>
    </row>
    <row r="46" spans="16:16" ht="11.25" x14ac:dyDescent="0.4">
      <c r="P46" s="51"/>
    </row>
    <row r="47" spans="16:16" ht="11.25" x14ac:dyDescent="0.4">
      <c r="P47" s="51"/>
    </row>
    <row r="48" spans="16:16" ht="11.25" x14ac:dyDescent="0.4">
      <c r="P48" s="51"/>
    </row>
    <row r="49" spans="15:16" ht="11.25" x14ac:dyDescent="0.4">
      <c r="P49" s="51"/>
    </row>
    <row r="50" spans="15:16" ht="11.25" x14ac:dyDescent="0.4">
      <c r="P50" s="51"/>
    </row>
    <row r="51" spans="15:16" ht="11.25" x14ac:dyDescent="0.4">
      <c r="P51" s="51"/>
    </row>
    <row r="52" spans="15:16" ht="11.25" x14ac:dyDescent="0.4">
      <c r="P52" s="51"/>
    </row>
    <row r="53" spans="15:16" ht="11.25" x14ac:dyDescent="0.4">
      <c r="P53" s="51"/>
    </row>
    <row r="54" spans="15:16" ht="11.25" x14ac:dyDescent="0.4">
      <c r="P54" s="51"/>
    </row>
    <row r="55" spans="15:16" ht="11.25" x14ac:dyDescent="0.4">
      <c r="P55" s="51"/>
    </row>
    <row r="56" spans="15:16" ht="11.25" x14ac:dyDescent="0.4">
      <c r="P56" s="51"/>
    </row>
    <row r="57" spans="15:16" ht="11.25" x14ac:dyDescent="0.4">
      <c r="P57" s="51"/>
    </row>
    <row r="58" spans="15:16" ht="11.25" x14ac:dyDescent="0.4">
      <c r="P58" s="51"/>
    </row>
    <row r="59" spans="15:16" ht="11.25" x14ac:dyDescent="0.4">
      <c r="P59" s="51"/>
    </row>
    <row r="60" spans="15:16" ht="33.6" customHeight="1" x14ac:dyDescent="0.4">
      <c r="O60" s="56"/>
      <c r="P60" s="51"/>
    </row>
    <row r="61" spans="15:16" ht="33.6" customHeight="1" x14ac:dyDescent="0.4">
      <c r="O61" s="56"/>
      <c r="P61" s="51"/>
    </row>
    <row r="62" spans="15:16" ht="33.6" customHeight="1" x14ac:dyDescent="0.4">
      <c r="O62" s="56"/>
      <c r="P62" s="51"/>
    </row>
    <row r="63" spans="15:16" ht="33.6" customHeight="1" x14ac:dyDescent="0.4">
      <c r="O63" s="56"/>
      <c r="P63" s="51"/>
    </row>
    <row r="64" spans="15:16" ht="33.6" customHeight="1" x14ac:dyDescent="0.4">
      <c r="O64" s="56"/>
      <c r="P64" s="51"/>
    </row>
    <row r="65" spans="15:16" ht="33.6" customHeight="1" x14ac:dyDescent="0.4">
      <c r="O65" s="56"/>
      <c r="P65" s="51"/>
    </row>
    <row r="66" spans="15:16" ht="33.6" customHeight="1" x14ac:dyDescent="0.4">
      <c r="O66" s="56"/>
      <c r="P66" s="51"/>
    </row>
    <row r="67" spans="15:16" ht="33.6" customHeight="1" x14ac:dyDescent="0.4">
      <c r="O67" s="56"/>
      <c r="P67" s="51"/>
    </row>
    <row r="68" spans="15:16" ht="33.6" customHeight="1" x14ac:dyDescent="0.4">
      <c r="O68" s="56"/>
      <c r="P68" s="51"/>
    </row>
    <row r="69" spans="15:16" ht="33.6" customHeight="1" x14ac:dyDescent="0.4">
      <c r="O69" s="56"/>
      <c r="P69" s="51"/>
    </row>
    <row r="70" spans="15:16" ht="33.6" customHeight="1" x14ac:dyDescent="0.4">
      <c r="O70" s="56"/>
      <c r="P70" s="51"/>
    </row>
    <row r="71" spans="15:16" ht="33.6" customHeight="1" x14ac:dyDescent="0.4">
      <c r="O71" s="56"/>
      <c r="P71" s="51"/>
    </row>
    <row r="72" spans="15:16" ht="33.6" customHeight="1" x14ac:dyDescent="0.4">
      <c r="O72" s="56"/>
      <c r="P72" s="51"/>
    </row>
    <row r="73" spans="15:16" ht="33.6" customHeight="1" x14ac:dyDescent="0.4">
      <c r="O73" s="56"/>
      <c r="P73" s="51"/>
    </row>
    <row r="74" spans="15:16" ht="33.6" customHeight="1" x14ac:dyDescent="0.4">
      <c r="O74" s="56"/>
      <c r="P74" s="51"/>
    </row>
    <row r="75" spans="15:16" ht="33.6" customHeight="1" x14ac:dyDescent="0.4">
      <c r="O75" s="56"/>
      <c r="P75" s="51"/>
    </row>
    <row r="76" spans="15:16" ht="33.6" customHeight="1" x14ac:dyDescent="0.4">
      <c r="O76" s="56"/>
      <c r="P76" s="51"/>
    </row>
    <row r="77" spans="15:16" ht="33.6" customHeight="1" x14ac:dyDescent="0.4">
      <c r="O77" s="56"/>
      <c r="P77" s="51"/>
    </row>
    <row r="78" spans="15:16" ht="33.6" customHeight="1" x14ac:dyDescent="0.4">
      <c r="O78" s="56"/>
      <c r="P78" s="51"/>
    </row>
    <row r="79" spans="15:16" ht="33.6" customHeight="1" x14ac:dyDescent="0.4">
      <c r="O79" s="56"/>
      <c r="P79" s="51"/>
    </row>
    <row r="80" spans="15:16" ht="33.6" customHeight="1" x14ac:dyDescent="0.4">
      <c r="O80" s="56"/>
      <c r="P80" s="51"/>
    </row>
    <row r="81" spans="15:16" ht="33.6" customHeight="1" x14ac:dyDescent="0.4">
      <c r="O81" s="56"/>
      <c r="P81" s="51"/>
    </row>
    <row r="82" spans="15:16" ht="33.6" customHeight="1" x14ac:dyDescent="0.4">
      <c r="O82" s="56"/>
      <c r="P82" s="51"/>
    </row>
    <row r="83" spans="15:16" ht="33.6" customHeight="1" x14ac:dyDescent="0.4">
      <c r="O83" s="56"/>
      <c r="P83" s="51"/>
    </row>
    <row r="84" spans="15:16" ht="33.6" customHeight="1" x14ac:dyDescent="0.4">
      <c r="O84" s="56"/>
      <c r="P84" s="51"/>
    </row>
    <row r="85" spans="15:16" ht="33.6" customHeight="1" x14ac:dyDescent="0.4">
      <c r="O85" s="56"/>
      <c r="P85" s="51"/>
    </row>
    <row r="86" spans="15:16" ht="33.6" customHeight="1" x14ac:dyDescent="0.4">
      <c r="O86" s="56"/>
      <c r="P86" s="51"/>
    </row>
    <row r="87" spans="15:16" ht="33.6" customHeight="1" x14ac:dyDescent="0.4">
      <c r="O87" s="56"/>
      <c r="P87" s="51"/>
    </row>
    <row r="88" spans="15:16" ht="33.6" customHeight="1" x14ac:dyDescent="0.4">
      <c r="O88" s="56"/>
      <c r="P88" s="51"/>
    </row>
    <row r="89" spans="15:16" ht="33.6" customHeight="1" x14ac:dyDescent="0.4">
      <c r="O89" s="56"/>
      <c r="P89" s="51"/>
    </row>
    <row r="90" spans="15:16" ht="33.6" customHeight="1" x14ac:dyDescent="0.4">
      <c r="O90" s="56"/>
      <c r="P90" s="51"/>
    </row>
    <row r="91" spans="15:16" ht="33.6" customHeight="1" x14ac:dyDescent="0.4">
      <c r="O91" s="56"/>
      <c r="P91" s="51"/>
    </row>
    <row r="92" spans="15:16" ht="33.6" customHeight="1" x14ac:dyDescent="0.4">
      <c r="O92" s="56"/>
      <c r="P92" s="51"/>
    </row>
    <row r="93" spans="15:16" ht="33.6" customHeight="1" x14ac:dyDescent="0.4">
      <c r="O93" s="56"/>
      <c r="P93" s="51"/>
    </row>
    <row r="94" spans="15:16" ht="33.6" customHeight="1" x14ac:dyDescent="0.4">
      <c r="O94" s="56"/>
      <c r="P94" s="51"/>
    </row>
    <row r="95" spans="15:16" ht="33.6" customHeight="1" x14ac:dyDescent="0.4">
      <c r="O95" s="56"/>
      <c r="P95" s="51"/>
    </row>
    <row r="96" spans="15:16" ht="33.6" customHeight="1" x14ac:dyDescent="0.4">
      <c r="O96" s="56"/>
      <c r="P96" s="51"/>
    </row>
    <row r="97" spans="15:16" ht="33.6" customHeight="1" x14ac:dyDescent="0.4">
      <c r="O97" s="56"/>
      <c r="P97" s="51"/>
    </row>
    <row r="98" spans="15:16" ht="33.6" customHeight="1" x14ac:dyDescent="0.4">
      <c r="O98" s="56"/>
      <c r="P98" s="51"/>
    </row>
    <row r="99" spans="15:16" ht="33.6" customHeight="1" x14ac:dyDescent="0.4">
      <c r="O99" s="56"/>
      <c r="P99" s="51"/>
    </row>
    <row r="100" spans="15:16" ht="33.6" customHeight="1" x14ac:dyDescent="0.4">
      <c r="O100" s="56"/>
      <c r="P100" s="51"/>
    </row>
    <row r="101" spans="15:16" ht="33.6" customHeight="1" x14ac:dyDescent="0.4">
      <c r="O101" s="56"/>
      <c r="P101" s="51"/>
    </row>
    <row r="102" spans="15:16" ht="33.6" customHeight="1" x14ac:dyDescent="0.4">
      <c r="O102" s="56"/>
      <c r="P102" s="51"/>
    </row>
    <row r="103" spans="15:16" ht="33.6" customHeight="1" x14ac:dyDescent="0.4">
      <c r="O103" s="56"/>
      <c r="P103" s="51"/>
    </row>
    <row r="104" spans="15:16" ht="33.6" customHeight="1" x14ac:dyDescent="0.4">
      <c r="O104" s="56"/>
      <c r="P104" s="51"/>
    </row>
    <row r="105" spans="15:16" ht="33.6" customHeight="1" x14ac:dyDescent="0.4">
      <c r="O105" s="56"/>
      <c r="P105" s="51"/>
    </row>
    <row r="106" spans="15:16" ht="33.6" customHeight="1" x14ac:dyDescent="0.4">
      <c r="O106" s="56"/>
      <c r="P106" s="51"/>
    </row>
    <row r="107" spans="15:16" ht="33.6" customHeight="1" x14ac:dyDescent="0.4">
      <c r="O107" s="56"/>
      <c r="P107" s="51"/>
    </row>
    <row r="108" spans="15:16" ht="33.6" customHeight="1" x14ac:dyDescent="0.4">
      <c r="O108" s="56"/>
      <c r="P108" s="51"/>
    </row>
    <row r="109" spans="15:16" ht="33.6" customHeight="1" x14ac:dyDescent="0.4">
      <c r="O109" s="56"/>
      <c r="P109" s="51"/>
    </row>
    <row r="110" spans="15:16" ht="33.6" customHeight="1" x14ac:dyDescent="0.4">
      <c r="O110" s="56"/>
      <c r="P110" s="51"/>
    </row>
    <row r="111" spans="15:16" ht="33.6" customHeight="1" x14ac:dyDescent="0.4">
      <c r="O111" s="56"/>
      <c r="P111" s="51"/>
    </row>
    <row r="112" spans="15:16" ht="33.6" customHeight="1" x14ac:dyDescent="0.4">
      <c r="O112" s="56"/>
      <c r="P112" s="51"/>
    </row>
    <row r="113" spans="15:16" ht="33.6" customHeight="1" x14ac:dyDescent="0.4">
      <c r="O113" s="56"/>
      <c r="P113" s="51"/>
    </row>
    <row r="114" spans="15:16" ht="33.6" customHeight="1" x14ac:dyDescent="0.4">
      <c r="O114" s="56"/>
      <c r="P114" s="51"/>
    </row>
    <row r="115" spans="15:16" ht="33.6" customHeight="1" x14ac:dyDescent="0.4">
      <c r="O115" s="56"/>
      <c r="P115" s="51"/>
    </row>
    <row r="116" spans="15:16" ht="33.6" customHeight="1" x14ac:dyDescent="0.4">
      <c r="O116" s="56"/>
      <c r="P116" s="51"/>
    </row>
    <row r="117" spans="15:16" ht="33.6" customHeight="1" x14ac:dyDescent="0.4">
      <c r="O117" s="56"/>
      <c r="P117" s="51"/>
    </row>
    <row r="118" spans="15:16" ht="33.6" customHeight="1" x14ac:dyDescent="0.4">
      <c r="O118" s="56"/>
      <c r="P118" s="51"/>
    </row>
    <row r="119" spans="15:16" ht="33.6" customHeight="1" x14ac:dyDescent="0.4">
      <c r="O119" s="56"/>
      <c r="P119" s="51"/>
    </row>
    <row r="120" spans="15:16" ht="33.6" customHeight="1" x14ac:dyDescent="0.4">
      <c r="O120" s="56"/>
      <c r="P120" s="51"/>
    </row>
    <row r="121" spans="15:16" ht="33.6" customHeight="1" x14ac:dyDescent="0.4">
      <c r="O121" s="56"/>
      <c r="P121" s="51"/>
    </row>
    <row r="122" spans="15:16" ht="33.6" customHeight="1" x14ac:dyDescent="0.4">
      <c r="O122" s="56"/>
      <c r="P122" s="51"/>
    </row>
    <row r="123" spans="15:16" ht="33.6" customHeight="1" x14ac:dyDescent="0.4">
      <c r="O123" s="56"/>
      <c r="P123" s="51"/>
    </row>
    <row r="124" spans="15:16" ht="33.6" customHeight="1" x14ac:dyDescent="0.4">
      <c r="O124" s="56"/>
      <c r="P124" s="51"/>
    </row>
    <row r="125" spans="15:16" ht="33.6" customHeight="1" x14ac:dyDescent="0.4">
      <c r="O125" s="56"/>
      <c r="P125" s="51"/>
    </row>
    <row r="126" spans="15:16" ht="33.6" customHeight="1" x14ac:dyDescent="0.4">
      <c r="O126" s="56"/>
      <c r="P126" s="51"/>
    </row>
    <row r="127" spans="15:16" ht="33.6" customHeight="1" x14ac:dyDescent="0.4">
      <c r="O127" s="56"/>
      <c r="P127" s="51"/>
    </row>
    <row r="128" spans="15:16" ht="33.6" customHeight="1" x14ac:dyDescent="0.4">
      <c r="O128" s="56"/>
      <c r="P128" s="51"/>
    </row>
    <row r="129" spans="15:16" ht="33.6" customHeight="1" x14ac:dyDescent="0.4">
      <c r="O129" s="56"/>
      <c r="P129" s="51"/>
    </row>
    <row r="130" spans="15:16" ht="33.6" customHeight="1" x14ac:dyDescent="0.4">
      <c r="O130" s="56"/>
      <c r="P130" s="51"/>
    </row>
    <row r="131" spans="15:16" ht="33.6" customHeight="1" x14ac:dyDescent="0.4">
      <c r="O131" s="56"/>
      <c r="P131" s="51"/>
    </row>
    <row r="132" spans="15:16" ht="33.6" customHeight="1" x14ac:dyDescent="0.4">
      <c r="O132" s="56"/>
      <c r="P132" s="51"/>
    </row>
    <row r="133" spans="15:16" ht="33.6" customHeight="1" x14ac:dyDescent="0.4">
      <c r="O133" s="56"/>
      <c r="P133" s="51"/>
    </row>
    <row r="134" spans="15:16" ht="33.6" customHeight="1" x14ac:dyDescent="0.4">
      <c r="O134" s="56"/>
      <c r="P134" s="51"/>
    </row>
    <row r="135" spans="15:16" ht="33.6" customHeight="1" x14ac:dyDescent="0.4">
      <c r="O135" s="56"/>
      <c r="P135" s="51"/>
    </row>
    <row r="136" spans="15:16" ht="33.6" customHeight="1" x14ac:dyDescent="0.4">
      <c r="O136" s="56"/>
      <c r="P136" s="51"/>
    </row>
    <row r="137" spans="15:16" ht="33.6" customHeight="1" x14ac:dyDescent="0.4">
      <c r="O137" s="56"/>
      <c r="P137" s="51"/>
    </row>
    <row r="138" spans="15:16" ht="33.6" customHeight="1" x14ac:dyDescent="0.4">
      <c r="O138" s="56"/>
      <c r="P138" s="51"/>
    </row>
    <row r="139" spans="15:16" ht="33.6" customHeight="1" x14ac:dyDescent="0.4">
      <c r="O139" s="56"/>
      <c r="P139" s="51"/>
    </row>
    <row r="140" spans="15:16" ht="33.6" customHeight="1" x14ac:dyDescent="0.4">
      <c r="O140" s="56"/>
      <c r="P140" s="51"/>
    </row>
    <row r="141" spans="15:16" ht="33.6" customHeight="1" x14ac:dyDescent="0.4">
      <c r="O141" s="56"/>
    </row>
    <row r="142" spans="15:16" ht="33.6" customHeight="1" x14ac:dyDescent="0.4">
      <c r="O142" s="56"/>
    </row>
    <row r="143" spans="15:16" ht="33.6" customHeight="1" x14ac:dyDescent="0.4">
      <c r="O143" s="56"/>
    </row>
    <row r="144" spans="15:16" ht="33.6" customHeight="1" x14ac:dyDescent="0.4">
      <c r="O144" s="56"/>
    </row>
    <row r="145" spans="15:15" ht="33.6" customHeight="1" x14ac:dyDescent="0.4">
      <c r="O145" s="56"/>
    </row>
    <row r="146" spans="15:15" ht="33.6" customHeight="1" x14ac:dyDescent="0.4">
      <c r="O146" s="56"/>
    </row>
    <row r="147" spans="15:15" ht="33.6" customHeight="1" x14ac:dyDescent="0.4">
      <c r="O147" s="56"/>
    </row>
    <row r="148" spans="15:15" ht="30" customHeight="1" x14ac:dyDescent="0.4">
      <c r="O148" s="56"/>
    </row>
    <row r="149" spans="15:15" ht="30" customHeight="1" x14ac:dyDescent="0.4">
      <c r="O149" s="56"/>
    </row>
    <row r="150" spans="15:15" ht="30" customHeight="1" x14ac:dyDescent="0.4">
      <c r="O150" s="56"/>
    </row>
    <row r="151" spans="15:15" ht="30" customHeight="1" x14ac:dyDescent="0.4">
      <c r="O151" s="56"/>
    </row>
    <row r="152" spans="15:15" ht="30" customHeight="1" x14ac:dyDescent="0.4">
      <c r="O152" s="56"/>
    </row>
    <row r="153" spans="15:15" ht="30" customHeight="1" x14ac:dyDescent="0.4">
      <c r="O153" s="56"/>
    </row>
    <row r="154" spans="15:15" ht="30" customHeight="1" x14ac:dyDescent="0.4">
      <c r="O154" s="56"/>
    </row>
    <row r="155" spans="15:15" ht="30" customHeight="1" x14ac:dyDescent="0.4">
      <c r="O155" s="56"/>
    </row>
    <row r="156" spans="15:15" ht="30" customHeight="1" x14ac:dyDescent="0.4">
      <c r="O156" s="56"/>
    </row>
    <row r="157" spans="15:15" ht="30" customHeight="1" x14ac:dyDescent="0.4">
      <c r="O157" s="56"/>
    </row>
    <row r="158" spans="15:15" ht="30" customHeight="1" x14ac:dyDescent="0.4">
      <c r="O158" s="56"/>
    </row>
    <row r="159" spans="15:15" ht="30" customHeight="1" x14ac:dyDescent="0.4">
      <c r="O159" s="56"/>
    </row>
    <row r="160" spans="15:15" ht="30" customHeight="1" x14ac:dyDescent="0.4">
      <c r="O160" s="56"/>
    </row>
    <row r="161" spans="15:15" ht="30" customHeight="1" x14ac:dyDescent="0.4">
      <c r="O161" s="56"/>
    </row>
    <row r="162" spans="15:15" ht="30" customHeight="1" x14ac:dyDescent="0.4">
      <c r="O162" s="56"/>
    </row>
    <row r="163" spans="15:15" ht="30" customHeight="1" x14ac:dyDescent="0.4">
      <c r="O163" s="56"/>
    </row>
    <row r="164" spans="15:15" ht="30" customHeight="1" x14ac:dyDescent="0.4">
      <c r="O164" s="56"/>
    </row>
    <row r="165" spans="15:15" ht="30" customHeight="1" x14ac:dyDescent="0.4">
      <c r="O165" s="56"/>
    </row>
    <row r="166" spans="15:15" ht="30" customHeight="1" x14ac:dyDescent="0.4">
      <c r="O166" s="56"/>
    </row>
    <row r="167" spans="15:15" ht="30" customHeight="1" x14ac:dyDescent="0.4">
      <c r="O167" s="56"/>
    </row>
    <row r="168" spans="15:15" ht="30" customHeight="1" x14ac:dyDescent="0.4">
      <c r="O168" s="56"/>
    </row>
    <row r="169" spans="15:15" ht="30" customHeight="1" x14ac:dyDescent="0.4">
      <c r="O169" s="56"/>
    </row>
    <row r="170" spans="15:15" ht="30" customHeight="1" x14ac:dyDescent="0.4">
      <c r="O170" s="56"/>
    </row>
    <row r="171" spans="15:15" ht="30" customHeight="1" x14ac:dyDescent="0.4">
      <c r="O171" s="56"/>
    </row>
    <row r="172" spans="15:15" ht="30" customHeight="1" x14ac:dyDescent="0.4">
      <c r="O172" s="56"/>
    </row>
    <row r="173" spans="15:15" ht="30" customHeight="1" x14ac:dyDescent="0.4">
      <c r="O173" s="56"/>
    </row>
    <row r="174" spans="15:15" ht="30" customHeight="1" x14ac:dyDescent="0.4">
      <c r="O174" s="56"/>
    </row>
    <row r="175" spans="15:15" ht="30" customHeight="1" x14ac:dyDescent="0.4">
      <c r="O175" s="56"/>
    </row>
    <row r="176" spans="15:15" ht="30" customHeight="1" x14ac:dyDescent="0.4">
      <c r="O176" s="56"/>
    </row>
    <row r="177" spans="15:15" ht="30" customHeight="1" x14ac:dyDescent="0.4">
      <c r="O177" s="56"/>
    </row>
    <row r="178" spans="15:15" ht="30" customHeight="1" x14ac:dyDescent="0.4">
      <c r="O178" s="56"/>
    </row>
    <row r="179" spans="15:15" ht="30" customHeight="1" x14ac:dyDescent="0.4">
      <c r="O179" s="56"/>
    </row>
    <row r="180" spans="15:15" ht="30" customHeight="1" x14ac:dyDescent="0.4">
      <c r="O180" s="56"/>
    </row>
    <row r="181" spans="15:15" ht="30" customHeight="1" x14ac:dyDescent="0.4">
      <c r="O181" s="56"/>
    </row>
    <row r="182" spans="15:15" ht="30" customHeight="1" x14ac:dyDescent="0.4">
      <c r="O182" s="56"/>
    </row>
    <row r="183" spans="15:15" ht="30" customHeight="1" x14ac:dyDescent="0.4">
      <c r="O183" s="56"/>
    </row>
    <row r="184" spans="15:15" ht="30" customHeight="1" x14ac:dyDescent="0.4">
      <c r="O184" s="56"/>
    </row>
    <row r="185" spans="15:15" ht="30" customHeight="1" x14ac:dyDescent="0.4">
      <c r="O185" s="56"/>
    </row>
    <row r="186" spans="15:15" ht="30" customHeight="1" x14ac:dyDescent="0.4">
      <c r="O186" s="56"/>
    </row>
    <row r="187" spans="15:15" ht="60.75" customHeight="1" x14ac:dyDescent="0.4">
      <c r="O187" s="56"/>
    </row>
  </sheetData>
  <mergeCells count="17">
    <mergeCell ref="A20:I21"/>
    <mergeCell ref="B24:D24"/>
    <mergeCell ref="F24:G24"/>
    <mergeCell ref="A27:I27"/>
    <mergeCell ref="B30:D30"/>
    <mergeCell ref="F30:G30"/>
    <mergeCell ref="C6:D6"/>
    <mergeCell ref="H6:I6"/>
    <mergeCell ref="C7:D7"/>
    <mergeCell ref="H7:I7"/>
    <mergeCell ref="C5:D5"/>
    <mergeCell ref="H5:I5"/>
    <mergeCell ref="A2:D2"/>
    <mergeCell ref="C3:D3"/>
    <mergeCell ref="H3:I3"/>
    <mergeCell ref="C4:D4"/>
    <mergeCell ref="H4:I4"/>
  </mergeCells>
  <conditionalFormatting sqref="A2">
    <cfRule type="duplicateValues" dxfId="15" priority="2"/>
  </conditionalFormatting>
  <conditionalFormatting sqref="A3:A8 A18:A19 A31:A1048576">
    <cfRule type="duplicateValues" dxfId="14" priority="5"/>
  </conditionalFormatting>
  <conditionalFormatting sqref="A9">
    <cfRule type="duplicateValues" dxfId="13" priority="3"/>
  </conditionalFormatting>
  <conditionalFormatting sqref="A20 A25:A27">
    <cfRule type="duplicateValues" dxfId="12" priority="1"/>
  </conditionalFormatting>
  <dataValidations count="12">
    <dataValidation allowBlank="1" showInputMessage="1" showErrorMessage="1" prompt="Shkruani shumën e depozitit." sqref="I10" xr:uid="{8ECA2E9F-EEF1-47DF-B1B5-353B0286C28F}"/>
    <dataValidation allowBlank="1" showInputMessage="1" showErrorMessage="1" prompt="Shkruani numrin e Transaksionit duke filluar nga 1 dhe vazhdoni tutje." sqref="A9:A12" xr:uid="{BC018F5B-9BCC-4CDA-93B3-3AB8262A7CD7}"/>
    <dataValidation allowBlank="1" showInputMessage="1" showErrorMessage="1" prompt="Shkruani numrin e faturës apo transaksionit bankar" sqref="D10:E10" xr:uid="{2D75A3BC-AF80-4AC1-827B-69FAC57A6F1D}"/>
    <dataValidation allowBlank="1" showInputMessage="1" showErrorMessage="1" prompt="Shkruani shumën e paguar." sqref="I9" xr:uid="{C535E125-0993-408F-B32C-0B12EE2F5269}"/>
    <dataValidation allowBlank="1" showInputMessage="1" showErrorMessage="1" prompt="Përzgjedhni mënyrën e pagesës._x000a_" sqref="H9" xr:uid="{0FAF4DF4-44DA-4791-B35E-DBC7F2E7763B}"/>
    <dataValidation allowBlank="1" showInputMessage="1" showErrorMessage="1" prompt="Zgjedhni nga Lista linjën përkatëse buxhetore. Mos shkruani me dorë." sqref="G9" xr:uid="{7BACAEA9-8261-4394-B567-816DCCF95F5A}"/>
    <dataValidation allowBlank="1" showInputMessage="1" showErrorMessage="1" prompt="Shkruani përshkrimin e shpenzimit." sqref="F9" xr:uid="{A670572D-A9F4-4734-B9C5-B9F81ADFF719}"/>
    <dataValidation allowBlank="1" showInputMessage="1" showErrorMessage="1" prompt="Shkruani numrin e faturës apo transaksionit bankar._x000a_" sqref="E9" xr:uid="{55276AD2-C3A8-4AE2-A0B1-D56A7A6CE50B}"/>
    <dataValidation allowBlank="1" showInputMessage="1" showErrorMessage="1" prompt="Shkruani emrin e Biznesit/Personit që i/është procesuar pagesa._x000a_" sqref="D9" xr:uid="{CA0F2B2E-0AEA-48C6-A136-3311392A0366}"/>
    <dataValidation allowBlank="1" showInputMessage="1" showErrorMessage="1" prompt="Shkruani datën se kur është paguar fatura sipas pasqyrave bankare." sqref="C9" xr:uid="{B5247328-6D7A-4059-AEC0-AF74860C0309}"/>
    <dataValidation allowBlank="1" showInputMessage="1" showErrorMessage="1" prompt="Shkruani Datën e faturës apo transaksionit bankar." sqref="B9" xr:uid="{A151720B-4CB7-48D8-AC4C-B937A7C6A81B}"/>
    <dataValidation type="list" allowBlank="1" showInputMessage="1" showErrorMessage="1" prompt="Shkruani numrin e faturës apo transaksionit bankar" sqref="H10:H17" xr:uid="{750AADCA-6D03-4565-8A98-1E49F4B56EC2}">
      <formula1>$L$2:$L$4</formula1>
    </dataValidation>
  </dataValidations>
  <printOptions horizontalCentered="1"/>
  <pageMargins left="0.05" right="0.05" top="0.4" bottom="0.6" header="0.3" footer="0.3"/>
  <pageSetup paperSize="9" scale="94" fitToHeight="0" orientation="landscape" r:id="rId1"/>
  <headerFooter differentFirst="1">
    <oddFooter>Page &amp;P of &amp;N</oddFooter>
  </headerFooter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2D0FB47-AA9C-4EAE-92DD-487DCFA159BB}">
          <x14:formula1>
            <xm:f>'3a. BudgetvsExpenditures'!$B$9:$B$45</xm:f>
          </x14:formula1>
          <xm:sqref>G10:G17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C49AF4-EA41-490D-B4D6-FD89ECFF4196}">
  <sheetPr>
    <tabColor theme="0"/>
    <pageSetUpPr fitToPage="1"/>
  </sheetPr>
  <dimension ref="A1:P187"/>
  <sheetViews>
    <sheetView showGridLines="0" zoomScaleNormal="100" workbookViewId="0">
      <selection activeCell="C4" sqref="C4:D6"/>
    </sheetView>
  </sheetViews>
  <sheetFormatPr defaultColWidth="8.6640625" defaultRowHeight="30" customHeight="1" x14ac:dyDescent="0.4"/>
  <cols>
    <col min="1" max="1" width="9.109375" style="44" customWidth="1"/>
    <col min="2" max="2" width="12.5546875" style="44" customWidth="1"/>
    <col min="3" max="3" width="13.44140625" style="50" customWidth="1"/>
    <col min="4" max="4" width="18.5546875" style="46" customWidth="1"/>
    <col min="5" max="5" width="12.6640625" style="46" customWidth="1"/>
    <col min="6" max="6" width="21.21875" style="46" customWidth="1"/>
    <col min="7" max="7" width="20.109375" style="44" customWidth="1"/>
    <col min="8" max="8" width="11.88671875" style="44" customWidth="1"/>
    <col min="9" max="9" width="13.21875" style="44" customWidth="1"/>
    <col min="10" max="10" width="2.6640625" style="44" customWidth="1"/>
    <col min="11" max="11" width="8.6640625" style="47" customWidth="1"/>
    <col min="12" max="12" width="8.6640625" style="44" customWidth="1"/>
    <col min="13" max="14" width="4.44140625" style="44" customWidth="1"/>
    <col min="15" max="15" width="17.88671875" style="44" customWidth="1"/>
    <col min="16" max="16" width="8.6640625" style="44" bestFit="1" customWidth="1"/>
    <col min="17" max="17" width="8.6640625" style="44" customWidth="1"/>
    <col min="18" max="18" width="13.44140625" style="44" bestFit="1" customWidth="1"/>
    <col min="19" max="16384" width="8.6640625" style="44"/>
  </cols>
  <sheetData>
    <row r="1" spans="1:16" ht="45" customHeight="1" x14ac:dyDescent="0.4"/>
    <row r="2" spans="1:16" ht="30" customHeight="1" x14ac:dyDescent="0.4">
      <c r="A2" s="285" t="s">
        <v>129</v>
      </c>
      <c r="B2" s="285"/>
      <c r="C2" s="285"/>
      <c r="D2" s="285"/>
      <c r="E2" s="45"/>
    </row>
    <row r="3" spans="1:16" ht="20.100000000000001" customHeight="1" x14ac:dyDescent="0.15">
      <c r="A3" s="48"/>
      <c r="B3" s="49" t="s">
        <v>62</v>
      </c>
      <c r="C3" s="286" t="s">
        <v>63</v>
      </c>
      <c r="D3" s="287"/>
      <c r="E3" s="45"/>
      <c r="G3" s="49" t="s">
        <v>64</v>
      </c>
      <c r="H3" s="278">
        <f>SUMIFS(November[Amount:],November[Paid By:],$L$3)</f>
        <v>0</v>
      </c>
      <c r="I3" s="279"/>
      <c r="L3" s="63" t="s">
        <v>65</v>
      </c>
    </row>
    <row r="4" spans="1:16" ht="20.100000000000001" customHeight="1" x14ac:dyDescent="0.15">
      <c r="A4" s="48"/>
      <c r="B4" s="49" t="s">
        <v>135</v>
      </c>
      <c r="C4" s="286"/>
      <c r="D4" s="287"/>
      <c r="E4" s="45"/>
      <c r="G4" s="49" t="s">
        <v>66</v>
      </c>
      <c r="H4" s="280">
        <f>SUMIFS(November[Amount:],November[Paid By:],$L$4)</f>
        <v>0</v>
      </c>
      <c r="I4" s="279"/>
      <c r="L4" s="63" t="s">
        <v>67</v>
      </c>
    </row>
    <row r="5" spans="1:16" ht="20.100000000000001" customHeight="1" x14ac:dyDescent="0.15">
      <c r="A5" s="48"/>
      <c r="B5" s="49" t="s">
        <v>31</v>
      </c>
      <c r="C5" s="286"/>
      <c r="D5" s="287"/>
      <c r="E5" s="45"/>
      <c r="G5" s="49" t="s">
        <v>68</v>
      </c>
      <c r="H5" s="280">
        <f>SUM(H3:I4)</f>
        <v>0</v>
      </c>
      <c r="I5" s="279"/>
    </row>
    <row r="6" spans="1:16" ht="20.100000000000001" customHeight="1" x14ac:dyDescent="0.15">
      <c r="A6" s="48"/>
      <c r="B6" s="49" t="s">
        <v>32</v>
      </c>
      <c r="C6" s="286"/>
      <c r="D6" s="287"/>
      <c r="E6" s="45"/>
      <c r="G6" s="49" t="s">
        <v>69</v>
      </c>
      <c r="H6" s="293"/>
      <c r="I6" s="294"/>
    </row>
    <row r="7" spans="1:16" ht="20.100000000000001" customHeight="1" x14ac:dyDescent="0.15">
      <c r="A7" s="48"/>
      <c r="B7" s="151"/>
      <c r="C7" s="295"/>
      <c r="D7" s="295"/>
      <c r="E7" s="45"/>
      <c r="G7" s="49" t="s">
        <v>70</v>
      </c>
      <c r="H7" s="283">
        <f>'10.Oct'!H7+H6-H5</f>
        <v>0</v>
      </c>
      <c r="I7" s="284"/>
    </row>
    <row r="8" spans="1:16" ht="22.5" customHeight="1" x14ac:dyDescent="0.4"/>
    <row r="9" spans="1:16" ht="31.5" customHeight="1" x14ac:dyDescent="0.4">
      <c r="A9" s="159" t="s">
        <v>71</v>
      </c>
      <c r="B9" s="159" t="s">
        <v>72</v>
      </c>
      <c r="C9" s="160" t="s">
        <v>73</v>
      </c>
      <c r="D9" s="161" t="s">
        <v>74</v>
      </c>
      <c r="E9" s="161" t="s">
        <v>75</v>
      </c>
      <c r="F9" s="161" t="s">
        <v>76</v>
      </c>
      <c r="G9" s="159" t="s">
        <v>77</v>
      </c>
      <c r="H9" s="159" t="s">
        <v>78</v>
      </c>
      <c r="I9" s="162" t="s">
        <v>79</v>
      </c>
    </row>
    <row r="10" spans="1:16" ht="11.25" x14ac:dyDescent="0.4">
      <c r="A10" s="153"/>
      <c r="B10" s="153"/>
      <c r="C10" s="153"/>
      <c r="D10" s="153"/>
      <c r="E10" s="153"/>
      <c r="F10" s="153"/>
      <c r="G10" s="153"/>
      <c r="H10" s="153"/>
      <c r="I10" s="155"/>
      <c r="P10" s="51"/>
    </row>
    <row r="11" spans="1:16" ht="11.25" x14ac:dyDescent="0.4">
      <c r="A11" s="153"/>
      <c r="B11" s="153"/>
      <c r="C11" s="153"/>
      <c r="D11" s="153"/>
      <c r="E11" s="153"/>
      <c r="F11" s="153"/>
      <c r="G11" s="153"/>
      <c r="H11" s="153"/>
      <c r="I11" s="155"/>
      <c r="P11" s="51"/>
    </row>
    <row r="12" spans="1:16" ht="11.25" x14ac:dyDescent="0.4">
      <c r="A12" s="153"/>
      <c r="B12" s="153"/>
      <c r="C12" s="153"/>
      <c r="D12" s="153"/>
      <c r="E12" s="153"/>
      <c r="F12" s="153"/>
      <c r="G12" s="153"/>
      <c r="H12" s="153"/>
      <c r="I12" s="155"/>
      <c r="P12" s="51"/>
    </row>
    <row r="13" spans="1:16" ht="11.25" x14ac:dyDescent="0.4">
      <c r="A13" s="153"/>
      <c r="B13" s="153"/>
      <c r="C13" s="153"/>
      <c r="D13" s="153"/>
      <c r="E13" s="153"/>
      <c r="F13" s="153"/>
      <c r="G13" s="153"/>
      <c r="H13" s="153"/>
      <c r="I13" s="155"/>
      <c r="P13" s="51"/>
    </row>
    <row r="14" spans="1:16" ht="11.25" x14ac:dyDescent="0.4">
      <c r="A14" s="153"/>
      <c r="B14" s="153"/>
      <c r="C14" s="153"/>
      <c r="D14" s="153"/>
      <c r="E14" s="153"/>
      <c r="F14" s="153"/>
      <c r="G14" s="153"/>
      <c r="H14" s="153"/>
      <c r="I14" s="155"/>
      <c r="P14" s="51"/>
    </row>
    <row r="15" spans="1:16" ht="11.25" x14ac:dyDescent="0.4">
      <c r="A15" s="153"/>
      <c r="B15" s="153"/>
      <c r="C15" s="153"/>
      <c r="D15" s="153"/>
      <c r="E15" s="153"/>
      <c r="F15" s="153"/>
      <c r="G15" s="153"/>
      <c r="H15" s="153"/>
      <c r="I15" s="155"/>
      <c r="P15" s="51"/>
    </row>
    <row r="16" spans="1:16" ht="11.25" x14ac:dyDescent="0.4">
      <c r="A16" s="153"/>
      <c r="B16" s="153"/>
      <c r="C16" s="153"/>
      <c r="D16" s="153"/>
      <c r="E16" s="153"/>
      <c r="F16" s="153"/>
      <c r="G16" s="153"/>
      <c r="H16" s="153"/>
      <c r="I16" s="155"/>
      <c r="P16" s="51"/>
    </row>
    <row r="17" spans="1:16" ht="11.25" x14ac:dyDescent="0.4">
      <c r="A17" s="156"/>
      <c r="B17" s="156"/>
      <c r="C17" s="156"/>
      <c r="D17" s="156"/>
      <c r="E17" s="156"/>
      <c r="F17" s="156"/>
      <c r="G17" s="156"/>
      <c r="H17" s="156"/>
      <c r="I17" s="158"/>
      <c r="P17" s="51"/>
    </row>
    <row r="18" spans="1:16" ht="17.100000000000001" customHeight="1" thickBot="1" x14ac:dyDescent="0.45">
      <c r="I18" s="152">
        <f>SUBTOTAL(109,November[Amount:])</f>
        <v>0</v>
      </c>
      <c r="P18" s="51"/>
    </row>
    <row r="19" spans="1:16" ht="20.100000000000001" customHeight="1" x14ac:dyDescent="0.4">
      <c r="A19" s="53"/>
      <c r="B19" s="53"/>
      <c r="C19" s="54"/>
      <c r="D19" s="52"/>
      <c r="E19" s="52"/>
      <c r="F19" s="52"/>
      <c r="G19" s="53"/>
      <c r="P19" s="51"/>
    </row>
    <row r="20" spans="1:16" ht="11.25" x14ac:dyDescent="0.4">
      <c r="A20" s="277" t="s">
        <v>130</v>
      </c>
      <c r="B20" s="277"/>
      <c r="C20" s="277"/>
      <c r="D20" s="277"/>
      <c r="E20" s="277"/>
      <c r="F20" s="277"/>
      <c r="G20" s="277"/>
      <c r="H20" s="277"/>
      <c r="I20" s="277"/>
      <c r="L20" s="133"/>
      <c r="P20" s="51"/>
    </row>
    <row r="21" spans="1:16" ht="17.100000000000001" customHeight="1" x14ac:dyDescent="0.4">
      <c r="A21" s="277"/>
      <c r="B21" s="277"/>
      <c r="C21" s="277"/>
      <c r="D21" s="277"/>
      <c r="E21" s="277"/>
      <c r="F21" s="277"/>
      <c r="G21" s="277"/>
      <c r="H21" s="277"/>
      <c r="I21" s="277"/>
      <c r="L21" s="133"/>
      <c r="P21" s="51"/>
    </row>
    <row r="22" spans="1:16" ht="17.100000000000001" customHeight="1" x14ac:dyDescent="0.4">
      <c r="B22" s="122"/>
      <c r="C22" s="123"/>
      <c r="D22" s="121"/>
      <c r="E22" s="121"/>
      <c r="F22" s="121"/>
      <c r="G22" s="122"/>
      <c r="H22" s="118"/>
      <c r="I22" s="118"/>
      <c r="L22" s="133"/>
      <c r="P22" s="51"/>
    </row>
    <row r="23" spans="1:16" ht="17.100000000000001" customHeight="1" x14ac:dyDescent="0.4">
      <c r="A23" s="175" t="s">
        <v>131</v>
      </c>
      <c r="B23" s="122"/>
      <c r="C23" s="123"/>
      <c r="D23" s="121"/>
      <c r="E23" s="121"/>
      <c r="F23" s="121" t="s">
        <v>132</v>
      </c>
      <c r="G23" s="122"/>
      <c r="H23" s="118"/>
      <c r="I23" s="118"/>
      <c r="L23" s="133"/>
      <c r="P23" s="51"/>
    </row>
    <row r="24" spans="1:16" ht="17.100000000000001" customHeight="1" x14ac:dyDescent="0.4">
      <c r="A24" s="122"/>
      <c r="B24" s="288" t="s">
        <v>80</v>
      </c>
      <c r="C24" s="288"/>
      <c r="D24" s="288"/>
      <c r="E24" s="121"/>
      <c r="F24" s="288" t="s">
        <v>80</v>
      </c>
      <c r="G24" s="288"/>
      <c r="L24" s="133"/>
      <c r="P24" s="51"/>
    </row>
    <row r="25" spans="1:16" ht="11.25" x14ac:dyDescent="0.4">
      <c r="L25" s="133"/>
      <c r="P25" s="51"/>
    </row>
    <row r="26" spans="1:16" ht="11.25" x14ac:dyDescent="0.4">
      <c r="A26" s="135" t="s">
        <v>133</v>
      </c>
      <c r="B26" s="136"/>
      <c r="C26" s="137"/>
      <c r="D26" s="138"/>
      <c r="E26" s="138"/>
      <c r="F26" s="138"/>
      <c r="G26" s="136"/>
      <c r="H26" s="136"/>
      <c r="I26" s="139"/>
      <c r="L26" s="133"/>
      <c r="P26" s="51"/>
    </row>
    <row r="27" spans="1:16" ht="11.25" customHeight="1" x14ac:dyDescent="0.4">
      <c r="A27" s="290" t="s">
        <v>134</v>
      </c>
      <c r="B27" s="291"/>
      <c r="C27" s="291"/>
      <c r="D27" s="291"/>
      <c r="E27" s="291"/>
      <c r="F27" s="291"/>
      <c r="G27" s="291"/>
      <c r="H27" s="291"/>
      <c r="I27" s="292"/>
      <c r="L27" s="133"/>
      <c r="P27" s="51"/>
    </row>
    <row r="28" spans="1:16" ht="17.100000000000001" customHeight="1" x14ac:dyDescent="0.4">
      <c r="A28" s="140"/>
      <c r="B28" s="141"/>
      <c r="C28" s="142"/>
      <c r="D28" s="143"/>
      <c r="E28" s="143"/>
      <c r="F28" s="143"/>
      <c r="G28" s="141"/>
      <c r="H28" s="144"/>
      <c r="I28" s="145"/>
      <c r="L28" s="133"/>
      <c r="P28" s="51"/>
    </row>
    <row r="29" spans="1:16" ht="17.100000000000001" customHeight="1" x14ac:dyDescent="0.4">
      <c r="A29" s="146" t="s">
        <v>131</v>
      </c>
      <c r="B29" s="141"/>
      <c r="C29" s="142"/>
      <c r="D29" s="143"/>
      <c r="E29" s="143"/>
      <c r="F29" s="143" t="s">
        <v>132</v>
      </c>
      <c r="G29" s="141"/>
      <c r="H29" s="144"/>
      <c r="I29" s="145"/>
      <c r="L29" s="133"/>
      <c r="P29" s="51"/>
    </row>
    <row r="30" spans="1:16" ht="17.100000000000001" customHeight="1" x14ac:dyDescent="0.4">
      <c r="A30" s="147"/>
      <c r="B30" s="289" t="s">
        <v>141</v>
      </c>
      <c r="C30" s="289"/>
      <c r="D30" s="289"/>
      <c r="E30" s="148"/>
      <c r="F30" s="289" t="s">
        <v>142</v>
      </c>
      <c r="G30" s="289"/>
      <c r="H30" s="149"/>
      <c r="I30" s="150"/>
      <c r="L30" s="133"/>
      <c r="P30" s="51"/>
    </row>
    <row r="31" spans="1:16" ht="11.25" x14ac:dyDescent="0.4">
      <c r="P31" s="51"/>
    </row>
    <row r="32" spans="1:16" ht="11.25" x14ac:dyDescent="0.4">
      <c r="P32" s="51"/>
    </row>
    <row r="33" spans="16:16" ht="11.25" x14ac:dyDescent="0.4">
      <c r="P33" s="51"/>
    </row>
    <row r="34" spans="16:16" ht="11.25" x14ac:dyDescent="0.4">
      <c r="P34" s="51"/>
    </row>
    <row r="35" spans="16:16" ht="11.25" x14ac:dyDescent="0.4">
      <c r="P35" s="51"/>
    </row>
    <row r="36" spans="16:16" ht="11.25" x14ac:dyDescent="0.4">
      <c r="P36" s="51"/>
    </row>
    <row r="37" spans="16:16" ht="11.25" x14ac:dyDescent="0.4">
      <c r="P37" s="51"/>
    </row>
    <row r="38" spans="16:16" ht="11.25" x14ac:dyDescent="0.4">
      <c r="P38" s="51"/>
    </row>
    <row r="39" spans="16:16" ht="11.25" x14ac:dyDescent="0.4">
      <c r="P39" s="51"/>
    </row>
    <row r="40" spans="16:16" ht="11.25" x14ac:dyDescent="0.4">
      <c r="P40" s="51"/>
    </row>
    <row r="41" spans="16:16" ht="11.25" x14ac:dyDescent="0.4">
      <c r="P41" s="51"/>
    </row>
    <row r="42" spans="16:16" ht="11.25" x14ac:dyDescent="0.4">
      <c r="P42" s="51"/>
    </row>
    <row r="43" spans="16:16" ht="11.25" x14ac:dyDescent="0.4">
      <c r="P43" s="51"/>
    </row>
    <row r="44" spans="16:16" ht="11.25" x14ac:dyDescent="0.4">
      <c r="P44" s="51"/>
    </row>
    <row r="45" spans="16:16" ht="11.25" x14ac:dyDescent="0.4">
      <c r="P45" s="51"/>
    </row>
    <row r="46" spans="16:16" ht="11.25" x14ac:dyDescent="0.4">
      <c r="P46" s="51"/>
    </row>
    <row r="47" spans="16:16" ht="11.25" x14ac:dyDescent="0.4">
      <c r="P47" s="51"/>
    </row>
    <row r="48" spans="16:16" ht="11.25" x14ac:dyDescent="0.4">
      <c r="P48" s="51"/>
    </row>
    <row r="49" spans="15:16" ht="11.25" x14ac:dyDescent="0.4">
      <c r="P49" s="51"/>
    </row>
    <row r="50" spans="15:16" ht="11.25" x14ac:dyDescent="0.4">
      <c r="P50" s="51"/>
    </row>
    <row r="51" spans="15:16" ht="11.25" x14ac:dyDescent="0.4">
      <c r="P51" s="51"/>
    </row>
    <row r="52" spans="15:16" ht="11.25" x14ac:dyDescent="0.4">
      <c r="P52" s="51"/>
    </row>
    <row r="53" spans="15:16" ht="11.25" x14ac:dyDescent="0.4">
      <c r="P53" s="51"/>
    </row>
    <row r="54" spans="15:16" ht="11.25" x14ac:dyDescent="0.4">
      <c r="P54" s="51"/>
    </row>
    <row r="55" spans="15:16" ht="11.25" x14ac:dyDescent="0.4">
      <c r="P55" s="51"/>
    </row>
    <row r="56" spans="15:16" ht="11.25" x14ac:dyDescent="0.4">
      <c r="P56" s="51"/>
    </row>
    <row r="57" spans="15:16" ht="11.25" x14ac:dyDescent="0.4">
      <c r="P57" s="51"/>
    </row>
    <row r="58" spans="15:16" ht="11.25" x14ac:dyDescent="0.4">
      <c r="P58" s="51"/>
    </row>
    <row r="59" spans="15:16" ht="11.25" x14ac:dyDescent="0.4">
      <c r="P59" s="51"/>
    </row>
    <row r="60" spans="15:16" ht="33.6" customHeight="1" x14ac:dyDescent="0.4">
      <c r="O60" s="56"/>
      <c r="P60" s="51"/>
    </row>
    <row r="61" spans="15:16" ht="33.6" customHeight="1" x14ac:dyDescent="0.4">
      <c r="O61" s="56"/>
      <c r="P61" s="51"/>
    </row>
    <row r="62" spans="15:16" ht="33.6" customHeight="1" x14ac:dyDescent="0.4">
      <c r="O62" s="56"/>
      <c r="P62" s="51"/>
    </row>
    <row r="63" spans="15:16" ht="33.6" customHeight="1" x14ac:dyDescent="0.4">
      <c r="O63" s="56"/>
      <c r="P63" s="51"/>
    </row>
    <row r="64" spans="15:16" ht="33.6" customHeight="1" x14ac:dyDescent="0.4">
      <c r="O64" s="56"/>
      <c r="P64" s="51"/>
    </row>
    <row r="65" spans="15:16" ht="33.6" customHeight="1" x14ac:dyDescent="0.4">
      <c r="O65" s="56"/>
      <c r="P65" s="51"/>
    </row>
    <row r="66" spans="15:16" ht="33.6" customHeight="1" x14ac:dyDescent="0.4">
      <c r="O66" s="56"/>
      <c r="P66" s="51"/>
    </row>
    <row r="67" spans="15:16" ht="33.6" customHeight="1" x14ac:dyDescent="0.4">
      <c r="O67" s="56"/>
      <c r="P67" s="51"/>
    </row>
    <row r="68" spans="15:16" ht="33.6" customHeight="1" x14ac:dyDescent="0.4">
      <c r="O68" s="56"/>
      <c r="P68" s="51"/>
    </row>
    <row r="69" spans="15:16" ht="33.6" customHeight="1" x14ac:dyDescent="0.4">
      <c r="O69" s="56"/>
      <c r="P69" s="51"/>
    </row>
    <row r="70" spans="15:16" ht="33.6" customHeight="1" x14ac:dyDescent="0.4">
      <c r="O70" s="56"/>
      <c r="P70" s="51"/>
    </row>
    <row r="71" spans="15:16" ht="33.6" customHeight="1" x14ac:dyDescent="0.4">
      <c r="O71" s="56"/>
      <c r="P71" s="51"/>
    </row>
    <row r="72" spans="15:16" ht="33.6" customHeight="1" x14ac:dyDescent="0.4">
      <c r="O72" s="56"/>
      <c r="P72" s="51"/>
    </row>
    <row r="73" spans="15:16" ht="33.6" customHeight="1" x14ac:dyDescent="0.4">
      <c r="O73" s="56"/>
      <c r="P73" s="51"/>
    </row>
    <row r="74" spans="15:16" ht="33.6" customHeight="1" x14ac:dyDescent="0.4">
      <c r="O74" s="56"/>
      <c r="P74" s="51"/>
    </row>
    <row r="75" spans="15:16" ht="33.6" customHeight="1" x14ac:dyDescent="0.4">
      <c r="O75" s="56"/>
      <c r="P75" s="51"/>
    </row>
    <row r="76" spans="15:16" ht="33.6" customHeight="1" x14ac:dyDescent="0.4">
      <c r="O76" s="56"/>
      <c r="P76" s="51"/>
    </row>
    <row r="77" spans="15:16" ht="33.6" customHeight="1" x14ac:dyDescent="0.4">
      <c r="O77" s="56"/>
      <c r="P77" s="51"/>
    </row>
    <row r="78" spans="15:16" ht="33.6" customHeight="1" x14ac:dyDescent="0.4">
      <c r="O78" s="56"/>
      <c r="P78" s="51"/>
    </row>
    <row r="79" spans="15:16" ht="33.6" customHeight="1" x14ac:dyDescent="0.4">
      <c r="O79" s="56"/>
      <c r="P79" s="51"/>
    </row>
    <row r="80" spans="15:16" ht="33.6" customHeight="1" x14ac:dyDescent="0.4">
      <c r="O80" s="56"/>
      <c r="P80" s="51"/>
    </row>
    <row r="81" spans="15:16" ht="33.6" customHeight="1" x14ac:dyDescent="0.4">
      <c r="O81" s="56"/>
      <c r="P81" s="51"/>
    </row>
    <row r="82" spans="15:16" ht="33.6" customHeight="1" x14ac:dyDescent="0.4">
      <c r="O82" s="56"/>
      <c r="P82" s="51"/>
    </row>
    <row r="83" spans="15:16" ht="33.6" customHeight="1" x14ac:dyDescent="0.4">
      <c r="O83" s="56"/>
      <c r="P83" s="51"/>
    </row>
    <row r="84" spans="15:16" ht="33.6" customHeight="1" x14ac:dyDescent="0.4">
      <c r="O84" s="56"/>
      <c r="P84" s="51"/>
    </row>
    <row r="85" spans="15:16" ht="33.6" customHeight="1" x14ac:dyDescent="0.4">
      <c r="O85" s="56"/>
      <c r="P85" s="51"/>
    </row>
    <row r="86" spans="15:16" ht="33.6" customHeight="1" x14ac:dyDescent="0.4">
      <c r="O86" s="56"/>
      <c r="P86" s="51"/>
    </row>
    <row r="87" spans="15:16" ht="33.6" customHeight="1" x14ac:dyDescent="0.4">
      <c r="O87" s="56"/>
      <c r="P87" s="51"/>
    </row>
    <row r="88" spans="15:16" ht="33.6" customHeight="1" x14ac:dyDescent="0.4">
      <c r="O88" s="56"/>
      <c r="P88" s="51"/>
    </row>
    <row r="89" spans="15:16" ht="33.6" customHeight="1" x14ac:dyDescent="0.4">
      <c r="O89" s="56"/>
      <c r="P89" s="51"/>
    </row>
    <row r="90" spans="15:16" ht="33.6" customHeight="1" x14ac:dyDescent="0.4">
      <c r="O90" s="56"/>
      <c r="P90" s="51"/>
    </row>
    <row r="91" spans="15:16" ht="33.6" customHeight="1" x14ac:dyDescent="0.4">
      <c r="O91" s="56"/>
      <c r="P91" s="51"/>
    </row>
    <row r="92" spans="15:16" ht="33.6" customHeight="1" x14ac:dyDescent="0.4">
      <c r="O92" s="56"/>
      <c r="P92" s="51"/>
    </row>
    <row r="93" spans="15:16" ht="33.6" customHeight="1" x14ac:dyDescent="0.4">
      <c r="O93" s="56"/>
      <c r="P93" s="51"/>
    </row>
    <row r="94" spans="15:16" ht="33.6" customHeight="1" x14ac:dyDescent="0.4">
      <c r="O94" s="56"/>
      <c r="P94" s="51"/>
    </row>
    <row r="95" spans="15:16" ht="33.6" customHeight="1" x14ac:dyDescent="0.4">
      <c r="O95" s="56"/>
      <c r="P95" s="51"/>
    </row>
    <row r="96" spans="15:16" ht="33.6" customHeight="1" x14ac:dyDescent="0.4">
      <c r="O96" s="56"/>
      <c r="P96" s="51"/>
    </row>
    <row r="97" spans="15:16" ht="33.6" customHeight="1" x14ac:dyDescent="0.4">
      <c r="O97" s="56"/>
      <c r="P97" s="51"/>
    </row>
    <row r="98" spans="15:16" ht="33.6" customHeight="1" x14ac:dyDescent="0.4">
      <c r="O98" s="56"/>
      <c r="P98" s="51"/>
    </row>
    <row r="99" spans="15:16" ht="33.6" customHeight="1" x14ac:dyDescent="0.4">
      <c r="O99" s="56"/>
      <c r="P99" s="51"/>
    </row>
    <row r="100" spans="15:16" ht="33.6" customHeight="1" x14ac:dyDescent="0.4">
      <c r="O100" s="56"/>
      <c r="P100" s="51"/>
    </row>
    <row r="101" spans="15:16" ht="33.6" customHeight="1" x14ac:dyDescent="0.4">
      <c r="O101" s="56"/>
      <c r="P101" s="51"/>
    </row>
    <row r="102" spans="15:16" ht="33.6" customHeight="1" x14ac:dyDescent="0.4">
      <c r="O102" s="56"/>
      <c r="P102" s="51"/>
    </row>
    <row r="103" spans="15:16" ht="33.6" customHeight="1" x14ac:dyDescent="0.4">
      <c r="O103" s="56"/>
      <c r="P103" s="51"/>
    </row>
    <row r="104" spans="15:16" ht="33.6" customHeight="1" x14ac:dyDescent="0.4">
      <c r="O104" s="56"/>
      <c r="P104" s="51"/>
    </row>
    <row r="105" spans="15:16" ht="33.6" customHeight="1" x14ac:dyDescent="0.4">
      <c r="O105" s="56"/>
      <c r="P105" s="51"/>
    </row>
    <row r="106" spans="15:16" ht="33.6" customHeight="1" x14ac:dyDescent="0.4">
      <c r="O106" s="56"/>
      <c r="P106" s="51"/>
    </row>
    <row r="107" spans="15:16" ht="33.6" customHeight="1" x14ac:dyDescent="0.4">
      <c r="O107" s="56"/>
      <c r="P107" s="51"/>
    </row>
    <row r="108" spans="15:16" ht="33.6" customHeight="1" x14ac:dyDescent="0.4">
      <c r="O108" s="56"/>
      <c r="P108" s="51"/>
    </row>
    <row r="109" spans="15:16" ht="33.6" customHeight="1" x14ac:dyDescent="0.4">
      <c r="O109" s="56"/>
      <c r="P109" s="51"/>
    </row>
    <row r="110" spans="15:16" ht="33.6" customHeight="1" x14ac:dyDescent="0.4">
      <c r="O110" s="56"/>
      <c r="P110" s="51"/>
    </row>
    <row r="111" spans="15:16" ht="33.6" customHeight="1" x14ac:dyDescent="0.4">
      <c r="O111" s="56"/>
      <c r="P111" s="51"/>
    </row>
    <row r="112" spans="15:16" ht="33.6" customHeight="1" x14ac:dyDescent="0.4">
      <c r="O112" s="56"/>
      <c r="P112" s="51"/>
    </row>
    <row r="113" spans="15:16" ht="33.6" customHeight="1" x14ac:dyDescent="0.4">
      <c r="O113" s="56"/>
      <c r="P113" s="51"/>
    </row>
    <row r="114" spans="15:16" ht="33.6" customHeight="1" x14ac:dyDescent="0.4">
      <c r="O114" s="56"/>
      <c r="P114" s="51"/>
    </row>
    <row r="115" spans="15:16" ht="33.6" customHeight="1" x14ac:dyDescent="0.4">
      <c r="O115" s="56"/>
      <c r="P115" s="51"/>
    </row>
    <row r="116" spans="15:16" ht="33.6" customHeight="1" x14ac:dyDescent="0.4">
      <c r="O116" s="56"/>
      <c r="P116" s="51"/>
    </row>
    <row r="117" spans="15:16" ht="33.6" customHeight="1" x14ac:dyDescent="0.4">
      <c r="O117" s="56"/>
      <c r="P117" s="51"/>
    </row>
    <row r="118" spans="15:16" ht="33.6" customHeight="1" x14ac:dyDescent="0.4">
      <c r="O118" s="56"/>
      <c r="P118" s="51"/>
    </row>
    <row r="119" spans="15:16" ht="33.6" customHeight="1" x14ac:dyDescent="0.4">
      <c r="O119" s="56"/>
      <c r="P119" s="51"/>
    </row>
    <row r="120" spans="15:16" ht="33.6" customHeight="1" x14ac:dyDescent="0.4">
      <c r="O120" s="56"/>
      <c r="P120" s="51"/>
    </row>
    <row r="121" spans="15:16" ht="33.6" customHeight="1" x14ac:dyDescent="0.4">
      <c r="O121" s="56"/>
      <c r="P121" s="51"/>
    </row>
    <row r="122" spans="15:16" ht="33.6" customHeight="1" x14ac:dyDescent="0.4">
      <c r="O122" s="56"/>
      <c r="P122" s="51"/>
    </row>
    <row r="123" spans="15:16" ht="33.6" customHeight="1" x14ac:dyDescent="0.4">
      <c r="O123" s="56"/>
      <c r="P123" s="51"/>
    </row>
    <row r="124" spans="15:16" ht="33.6" customHeight="1" x14ac:dyDescent="0.4">
      <c r="O124" s="56"/>
      <c r="P124" s="51"/>
    </row>
    <row r="125" spans="15:16" ht="33.6" customHeight="1" x14ac:dyDescent="0.4">
      <c r="O125" s="56"/>
      <c r="P125" s="51"/>
    </row>
    <row r="126" spans="15:16" ht="33.6" customHeight="1" x14ac:dyDescent="0.4">
      <c r="O126" s="56"/>
      <c r="P126" s="51"/>
    </row>
    <row r="127" spans="15:16" ht="33.6" customHeight="1" x14ac:dyDescent="0.4">
      <c r="O127" s="56"/>
      <c r="P127" s="51"/>
    </row>
    <row r="128" spans="15:16" ht="33.6" customHeight="1" x14ac:dyDescent="0.4">
      <c r="O128" s="56"/>
      <c r="P128" s="51"/>
    </row>
    <row r="129" spans="15:16" ht="33.6" customHeight="1" x14ac:dyDescent="0.4">
      <c r="O129" s="56"/>
      <c r="P129" s="51"/>
    </row>
    <row r="130" spans="15:16" ht="33.6" customHeight="1" x14ac:dyDescent="0.4">
      <c r="O130" s="56"/>
      <c r="P130" s="51"/>
    </row>
    <row r="131" spans="15:16" ht="33.6" customHeight="1" x14ac:dyDescent="0.4">
      <c r="O131" s="56"/>
      <c r="P131" s="51"/>
    </row>
    <row r="132" spans="15:16" ht="33.6" customHeight="1" x14ac:dyDescent="0.4">
      <c r="O132" s="56"/>
      <c r="P132" s="51"/>
    </row>
    <row r="133" spans="15:16" ht="33.6" customHeight="1" x14ac:dyDescent="0.4">
      <c r="O133" s="56"/>
      <c r="P133" s="51"/>
    </row>
    <row r="134" spans="15:16" ht="33.6" customHeight="1" x14ac:dyDescent="0.4">
      <c r="O134" s="56"/>
      <c r="P134" s="51"/>
    </row>
    <row r="135" spans="15:16" ht="33.6" customHeight="1" x14ac:dyDescent="0.4">
      <c r="O135" s="56"/>
      <c r="P135" s="51"/>
    </row>
    <row r="136" spans="15:16" ht="33.6" customHeight="1" x14ac:dyDescent="0.4">
      <c r="O136" s="56"/>
      <c r="P136" s="51"/>
    </row>
    <row r="137" spans="15:16" ht="33.6" customHeight="1" x14ac:dyDescent="0.4">
      <c r="O137" s="56"/>
      <c r="P137" s="51"/>
    </row>
    <row r="138" spans="15:16" ht="33.6" customHeight="1" x14ac:dyDescent="0.4">
      <c r="O138" s="56"/>
      <c r="P138" s="51"/>
    </row>
    <row r="139" spans="15:16" ht="33.6" customHeight="1" x14ac:dyDescent="0.4">
      <c r="O139" s="56"/>
      <c r="P139" s="51"/>
    </row>
    <row r="140" spans="15:16" ht="33.6" customHeight="1" x14ac:dyDescent="0.4">
      <c r="O140" s="56"/>
      <c r="P140" s="51"/>
    </row>
    <row r="141" spans="15:16" ht="33.6" customHeight="1" x14ac:dyDescent="0.4">
      <c r="O141" s="56"/>
    </row>
    <row r="142" spans="15:16" ht="33.6" customHeight="1" x14ac:dyDescent="0.4">
      <c r="O142" s="56"/>
    </row>
    <row r="143" spans="15:16" ht="33.6" customHeight="1" x14ac:dyDescent="0.4">
      <c r="O143" s="56"/>
    </row>
    <row r="144" spans="15:16" ht="33.6" customHeight="1" x14ac:dyDescent="0.4">
      <c r="O144" s="56"/>
    </row>
    <row r="145" spans="15:15" ht="33.6" customHeight="1" x14ac:dyDescent="0.4">
      <c r="O145" s="56"/>
    </row>
    <row r="146" spans="15:15" ht="33.6" customHeight="1" x14ac:dyDescent="0.4">
      <c r="O146" s="56"/>
    </row>
    <row r="147" spans="15:15" ht="33.6" customHeight="1" x14ac:dyDescent="0.4">
      <c r="O147" s="56"/>
    </row>
    <row r="148" spans="15:15" ht="30" customHeight="1" x14ac:dyDescent="0.4">
      <c r="O148" s="56"/>
    </row>
    <row r="149" spans="15:15" ht="30" customHeight="1" x14ac:dyDescent="0.4">
      <c r="O149" s="56"/>
    </row>
    <row r="150" spans="15:15" ht="30" customHeight="1" x14ac:dyDescent="0.4">
      <c r="O150" s="56"/>
    </row>
    <row r="151" spans="15:15" ht="30" customHeight="1" x14ac:dyDescent="0.4">
      <c r="O151" s="56"/>
    </row>
    <row r="152" spans="15:15" ht="30" customHeight="1" x14ac:dyDescent="0.4">
      <c r="O152" s="56"/>
    </row>
    <row r="153" spans="15:15" ht="30" customHeight="1" x14ac:dyDescent="0.4">
      <c r="O153" s="56"/>
    </row>
    <row r="154" spans="15:15" ht="30" customHeight="1" x14ac:dyDescent="0.4">
      <c r="O154" s="56"/>
    </row>
    <row r="155" spans="15:15" ht="30" customHeight="1" x14ac:dyDescent="0.4">
      <c r="O155" s="56"/>
    </row>
    <row r="156" spans="15:15" ht="30" customHeight="1" x14ac:dyDescent="0.4">
      <c r="O156" s="56"/>
    </row>
    <row r="157" spans="15:15" ht="30" customHeight="1" x14ac:dyDescent="0.4">
      <c r="O157" s="56"/>
    </row>
    <row r="158" spans="15:15" ht="30" customHeight="1" x14ac:dyDescent="0.4">
      <c r="O158" s="56"/>
    </row>
    <row r="159" spans="15:15" ht="30" customHeight="1" x14ac:dyDescent="0.4">
      <c r="O159" s="56"/>
    </row>
    <row r="160" spans="15:15" ht="30" customHeight="1" x14ac:dyDescent="0.4">
      <c r="O160" s="56"/>
    </row>
    <row r="161" spans="15:15" ht="30" customHeight="1" x14ac:dyDescent="0.4">
      <c r="O161" s="56"/>
    </row>
    <row r="162" spans="15:15" ht="30" customHeight="1" x14ac:dyDescent="0.4">
      <c r="O162" s="56"/>
    </row>
    <row r="163" spans="15:15" ht="30" customHeight="1" x14ac:dyDescent="0.4">
      <c r="O163" s="56"/>
    </row>
    <row r="164" spans="15:15" ht="30" customHeight="1" x14ac:dyDescent="0.4">
      <c r="O164" s="56"/>
    </row>
    <row r="165" spans="15:15" ht="30" customHeight="1" x14ac:dyDescent="0.4">
      <c r="O165" s="56"/>
    </row>
    <row r="166" spans="15:15" ht="30" customHeight="1" x14ac:dyDescent="0.4">
      <c r="O166" s="56"/>
    </row>
    <row r="167" spans="15:15" ht="30" customHeight="1" x14ac:dyDescent="0.4">
      <c r="O167" s="56"/>
    </row>
    <row r="168" spans="15:15" ht="30" customHeight="1" x14ac:dyDescent="0.4">
      <c r="O168" s="56"/>
    </row>
    <row r="169" spans="15:15" ht="30" customHeight="1" x14ac:dyDescent="0.4">
      <c r="O169" s="56"/>
    </row>
    <row r="170" spans="15:15" ht="30" customHeight="1" x14ac:dyDescent="0.4">
      <c r="O170" s="56"/>
    </row>
    <row r="171" spans="15:15" ht="30" customHeight="1" x14ac:dyDescent="0.4">
      <c r="O171" s="56"/>
    </row>
    <row r="172" spans="15:15" ht="30" customHeight="1" x14ac:dyDescent="0.4">
      <c r="O172" s="56"/>
    </row>
    <row r="173" spans="15:15" ht="30" customHeight="1" x14ac:dyDescent="0.4">
      <c r="O173" s="56"/>
    </row>
    <row r="174" spans="15:15" ht="30" customHeight="1" x14ac:dyDescent="0.4">
      <c r="O174" s="56"/>
    </row>
    <row r="175" spans="15:15" ht="30" customHeight="1" x14ac:dyDescent="0.4">
      <c r="O175" s="56"/>
    </row>
    <row r="176" spans="15:15" ht="30" customHeight="1" x14ac:dyDescent="0.4">
      <c r="O176" s="56"/>
    </row>
    <row r="177" spans="15:15" ht="30" customHeight="1" x14ac:dyDescent="0.4">
      <c r="O177" s="56"/>
    </row>
    <row r="178" spans="15:15" ht="30" customHeight="1" x14ac:dyDescent="0.4">
      <c r="O178" s="56"/>
    </row>
    <row r="179" spans="15:15" ht="30" customHeight="1" x14ac:dyDescent="0.4">
      <c r="O179" s="56"/>
    </row>
    <row r="180" spans="15:15" ht="30" customHeight="1" x14ac:dyDescent="0.4">
      <c r="O180" s="56"/>
    </row>
    <row r="181" spans="15:15" ht="30" customHeight="1" x14ac:dyDescent="0.4">
      <c r="O181" s="56"/>
    </row>
    <row r="182" spans="15:15" ht="30" customHeight="1" x14ac:dyDescent="0.4">
      <c r="O182" s="56"/>
    </row>
    <row r="183" spans="15:15" ht="30" customHeight="1" x14ac:dyDescent="0.4">
      <c r="O183" s="56"/>
    </row>
    <row r="184" spans="15:15" ht="30" customHeight="1" x14ac:dyDescent="0.4">
      <c r="O184" s="56"/>
    </row>
    <row r="185" spans="15:15" ht="30" customHeight="1" x14ac:dyDescent="0.4">
      <c r="O185" s="56"/>
    </row>
    <row r="186" spans="15:15" ht="30" customHeight="1" x14ac:dyDescent="0.4">
      <c r="O186" s="56"/>
    </row>
    <row r="187" spans="15:15" ht="60.75" customHeight="1" x14ac:dyDescent="0.4">
      <c r="O187" s="56"/>
    </row>
  </sheetData>
  <mergeCells count="17">
    <mergeCell ref="A20:I21"/>
    <mergeCell ref="B24:D24"/>
    <mergeCell ref="F24:G24"/>
    <mergeCell ref="A27:I27"/>
    <mergeCell ref="B30:D30"/>
    <mergeCell ref="F30:G30"/>
    <mergeCell ref="C6:D6"/>
    <mergeCell ref="H6:I6"/>
    <mergeCell ref="C7:D7"/>
    <mergeCell ref="H7:I7"/>
    <mergeCell ref="C5:D5"/>
    <mergeCell ref="H5:I5"/>
    <mergeCell ref="A2:D2"/>
    <mergeCell ref="C3:D3"/>
    <mergeCell ref="H3:I3"/>
    <mergeCell ref="C4:D4"/>
    <mergeCell ref="H4:I4"/>
  </mergeCells>
  <conditionalFormatting sqref="A2">
    <cfRule type="duplicateValues" dxfId="11" priority="2"/>
  </conditionalFormatting>
  <conditionalFormatting sqref="A3:A8 A18:A19 A31:A1048576">
    <cfRule type="duplicateValues" dxfId="10" priority="5"/>
  </conditionalFormatting>
  <conditionalFormatting sqref="A9">
    <cfRule type="duplicateValues" dxfId="9" priority="3"/>
  </conditionalFormatting>
  <conditionalFormatting sqref="A20 A25:A27">
    <cfRule type="duplicateValues" dxfId="8" priority="1"/>
  </conditionalFormatting>
  <dataValidations count="12">
    <dataValidation allowBlank="1" showInputMessage="1" showErrorMessage="1" prompt="Shkruani numrin e faturës apo transaksionit bankar" sqref="D10:E10" xr:uid="{82F4CB86-5F74-4DF4-AFFD-C0DF63769D0C}"/>
    <dataValidation allowBlank="1" showInputMessage="1" showErrorMessage="1" prompt="Shkruani numrin e Transaksionit duke filluar nga 1 dhe vazhdoni tutje." sqref="A9:A12" xr:uid="{9CD9A388-2B2B-47A2-BF18-15A5DA53CE4C}"/>
    <dataValidation allowBlank="1" showInputMessage="1" showErrorMessage="1" prompt="Shkruani shumën e depozitit." sqref="I10" xr:uid="{1398742A-A422-40EA-ACE6-D7AA5710CFE4}"/>
    <dataValidation allowBlank="1" showInputMessage="1" showErrorMessage="1" prompt="Shkruani shumën e paguar." sqref="I9" xr:uid="{4B3F6D98-ED32-4AC5-84ED-7A266D7B1295}"/>
    <dataValidation allowBlank="1" showInputMessage="1" showErrorMessage="1" prompt="Përzgjedhni mënyrën e pagesës._x000a_" sqref="H9" xr:uid="{4A719B9C-FDCC-4221-B190-4CE4D406F417}"/>
    <dataValidation allowBlank="1" showInputMessage="1" showErrorMessage="1" prompt="Zgjedhni nga Lista linjën përkatëse buxhetore. Mos shkruani me dorë." sqref="G9" xr:uid="{44DE5289-D79A-4A5C-87A2-A4E1BF3FF681}"/>
    <dataValidation allowBlank="1" showInputMessage="1" showErrorMessage="1" prompt="Shkruani përshkrimin e shpenzimit." sqref="F9" xr:uid="{7E32E476-B48A-40B3-9FBA-E7352A607847}"/>
    <dataValidation allowBlank="1" showInputMessage="1" showErrorMessage="1" prompt="Shkruani numrin e faturës apo transaksionit bankar._x000a_" sqref="E9" xr:uid="{C6FD6DBD-01A2-4DFA-96F5-6EFE4BE104D2}"/>
    <dataValidation allowBlank="1" showInputMessage="1" showErrorMessage="1" prompt="Shkruani emrin e Biznesit/Personit që i/është procesuar pagesa._x000a_" sqref="D9" xr:uid="{CEAB2958-1101-47FE-AC1C-BC01AFA2B601}"/>
    <dataValidation allowBlank="1" showInputMessage="1" showErrorMessage="1" prompt="Shkruani datën se kur është paguar fatura sipas pasqyrave bankare." sqref="C9" xr:uid="{C5456216-FF45-430D-8A43-0E9640924F85}"/>
    <dataValidation allowBlank="1" showInputMessage="1" showErrorMessage="1" prompt="Shkruani Datën e faturës apo transaksionit bankar." sqref="B9" xr:uid="{0D4038CF-C79A-4C43-8CFA-F3054B9C76A4}"/>
    <dataValidation type="list" allowBlank="1" showInputMessage="1" showErrorMessage="1" prompt="Shkruani numrin e faturës apo transaksionit bankar" sqref="H10:H17" xr:uid="{53A570E6-E564-4E2D-B666-156FB4C2DC7C}">
      <formula1>$L$2:$L$4</formula1>
    </dataValidation>
  </dataValidations>
  <printOptions horizontalCentered="1"/>
  <pageMargins left="0.05" right="0.05" top="0.4" bottom="0.6" header="0.3" footer="0.3"/>
  <pageSetup paperSize="9" scale="94" fitToHeight="0" orientation="landscape" r:id="rId1"/>
  <headerFooter differentFirst="1">
    <oddFooter>Page &amp;P of &amp;N</oddFooter>
  </headerFooter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3CDE2D0-24E0-405E-931C-32B7D09ADA44}">
          <x14:formula1>
            <xm:f>'3a. BudgetvsExpenditures'!$B$9:$B$45</xm:f>
          </x14:formula1>
          <xm:sqref>G10:G17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54873D-4D60-4A5E-A465-9EFE9E55CBF9}">
  <sheetPr>
    <tabColor theme="0"/>
    <pageSetUpPr fitToPage="1"/>
  </sheetPr>
  <dimension ref="A1:P187"/>
  <sheetViews>
    <sheetView showGridLines="0" zoomScaleNormal="100" workbookViewId="0">
      <selection activeCell="C4" sqref="C4:D6"/>
    </sheetView>
  </sheetViews>
  <sheetFormatPr defaultColWidth="8.6640625" defaultRowHeight="30" customHeight="1" x14ac:dyDescent="0.4"/>
  <cols>
    <col min="1" max="1" width="9.109375" style="44" customWidth="1"/>
    <col min="2" max="2" width="12.5546875" style="44" customWidth="1"/>
    <col min="3" max="3" width="13.44140625" style="50" customWidth="1"/>
    <col min="4" max="4" width="18.5546875" style="46" customWidth="1"/>
    <col min="5" max="5" width="12.6640625" style="46" customWidth="1"/>
    <col min="6" max="6" width="21.21875" style="46" customWidth="1"/>
    <col min="7" max="7" width="20.109375" style="44" customWidth="1"/>
    <col min="8" max="8" width="11.88671875" style="44" customWidth="1"/>
    <col min="9" max="9" width="13.21875" style="44" customWidth="1"/>
    <col min="10" max="10" width="2.6640625" style="44" customWidth="1"/>
    <col min="11" max="11" width="8.6640625" style="47" customWidth="1"/>
    <col min="12" max="12" width="8.6640625" style="44" customWidth="1"/>
    <col min="13" max="14" width="4.44140625" style="44" customWidth="1"/>
    <col min="15" max="15" width="17.88671875" style="44" customWidth="1"/>
    <col min="16" max="16" width="8.6640625" style="44" bestFit="1" customWidth="1"/>
    <col min="17" max="17" width="8.6640625" style="44" customWidth="1"/>
    <col min="18" max="18" width="13.44140625" style="44" bestFit="1" customWidth="1"/>
    <col min="19" max="16384" width="8.6640625" style="44"/>
  </cols>
  <sheetData>
    <row r="1" spans="1:16" ht="45" customHeight="1" x14ac:dyDescent="0.4"/>
    <row r="2" spans="1:16" ht="30" customHeight="1" x14ac:dyDescent="0.4">
      <c r="A2" s="285" t="s">
        <v>129</v>
      </c>
      <c r="B2" s="285"/>
      <c r="C2" s="285"/>
      <c r="D2" s="285"/>
      <c r="E2" s="45"/>
    </row>
    <row r="3" spans="1:16" ht="20.100000000000001" customHeight="1" x14ac:dyDescent="0.15">
      <c r="A3" s="48"/>
      <c r="B3" s="49" t="s">
        <v>62</v>
      </c>
      <c r="C3" s="286" t="s">
        <v>63</v>
      </c>
      <c r="D3" s="287"/>
      <c r="E3" s="45"/>
      <c r="G3" s="49" t="s">
        <v>64</v>
      </c>
      <c r="H3" s="278">
        <f>SUMIFS(December[Amount:],December[Paid By:],$L$3)</f>
        <v>0</v>
      </c>
      <c r="I3" s="279"/>
      <c r="L3" s="63" t="s">
        <v>65</v>
      </c>
    </row>
    <row r="4" spans="1:16" ht="20.100000000000001" customHeight="1" x14ac:dyDescent="0.15">
      <c r="A4" s="48"/>
      <c r="B4" s="49" t="s">
        <v>135</v>
      </c>
      <c r="C4" s="286"/>
      <c r="D4" s="287"/>
      <c r="E4" s="45"/>
      <c r="G4" s="49" t="s">
        <v>66</v>
      </c>
      <c r="H4" s="280">
        <f>SUMIFS(December[Amount:],December[Paid By:],$L$4)</f>
        <v>0</v>
      </c>
      <c r="I4" s="279"/>
      <c r="L4" s="63" t="s">
        <v>67</v>
      </c>
    </row>
    <row r="5" spans="1:16" ht="20.100000000000001" customHeight="1" x14ac:dyDescent="0.15">
      <c r="A5" s="48"/>
      <c r="B5" s="49" t="s">
        <v>31</v>
      </c>
      <c r="C5" s="286"/>
      <c r="D5" s="287"/>
      <c r="E5" s="45"/>
      <c r="G5" s="49" t="s">
        <v>68</v>
      </c>
      <c r="H5" s="280">
        <f>SUM(H3:I4)</f>
        <v>0</v>
      </c>
      <c r="I5" s="279"/>
    </row>
    <row r="6" spans="1:16" ht="20.100000000000001" customHeight="1" x14ac:dyDescent="0.15">
      <c r="A6" s="48"/>
      <c r="B6" s="49" t="s">
        <v>32</v>
      </c>
      <c r="C6" s="286"/>
      <c r="D6" s="287"/>
      <c r="E6" s="45"/>
      <c r="G6" s="49" t="s">
        <v>69</v>
      </c>
      <c r="H6" s="293"/>
      <c r="I6" s="294"/>
    </row>
    <row r="7" spans="1:16" ht="20.100000000000001" customHeight="1" x14ac:dyDescent="0.15">
      <c r="A7" s="48"/>
      <c r="B7" s="151"/>
      <c r="C7" s="295"/>
      <c r="D7" s="295"/>
      <c r="E7" s="45"/>
      <c r="G7" s="49" t="s">
        <v>70</v>
      </c>
      <c r="H7" s="283">
        <f>'11.Nov'!H7+H6-H5</f>
        <v>0</v>
      </c>
      <c r="I7" s="284"/>
    </row>
    <row r="8" spans="1:16" ht="22.5" customHeight="1" x14ac:dyDescent="0.4"/>
    <row r="9" spans="1:16" ht="31.5" customHeight="1" x14ac:dyDescent="0.4">
      <c r="A9" s="159" t="s">
        <v>71</v>
      </c>
      <c r="B9" s="159" t="s">
        <v>72</v>
      </c>
      <c r="C9" s="160" t="s">
        <v>73</v>
      </c>
      <c r="D9" s="161" t="s">
        <v>74</v>
      </c>
      <c r="E9" s="161" t="s">
        <v>75</v>
      </c>
      <c r="F9" s="161" t="s">
        <v>76</v>
      </c>
      <c r="G9" s="159" t="s">
        <v>77</v>
      </c>
      <c r="H9" s="159" t="s">
        <v>78</v>
      </c>
      <c r="I9" s="162" t="s">
        <v>79</v>
      </c>
    </row>
    <row r="10" spans="1:16" ht="11.25" x14ac:dyDescent="0.4">
      <c r="A10" s="153"/>
      <c r="B10" s="153"/>
      <c r="C10" s="153"/>
      <c r="D10" s="153"/>
      <c r="E10" s="153"/>
      <c r="F10" s="153"/>
      <c r="G10" s="153"/>
      <c r="H10" s="153"/>
      <c r="I10" s="155"/>
      <c r="P10" s="51"/>
    </row>
    <row r="11" spans="1:16" ht="11.25" x14ac:dyDescent="0.4">
      <c r="A11" s="153"/>
      <c r="B11" s="153"/>
      <c r="C11" s="153"/>
      <c r="D11" s="153"/>
      <c r="E11" s="153"/>
      <c r="F11" s="153"/>
      <c r="G11" s="153"/>
      <c r="H11" s="153"/>
      <c r="I11" s="155"/>
      <c r="P11" s="51"/>
    </row>
    <row r="12" spans="1:16" ht="11.25" x14ac:dyDescent="0.4">
      <c r="A12" s="153"/>
      <c r="B12" s="153"/>
      <c r="C12" s="153"/>
      <c r="D12" s="153"/>
      <c r="E12" s="153"/>
      <c r="F12" s="153"/>
      <c r="G12" s="153"/>
      <c r="H12" s="153"/>
      <c r="I12" s="155"/>
      <c r="P12" s="51"/>
    </row>
    <row r="13" spans="1:16" ht="11.25" x14ac:dyDescent="0.4">
      <c r="A13" s="153"/>
      <c r="B13" s="153"/>
      <c r="C13" s="153"/>
      <c r="D13" s="153"/>
      <c r="E13" s="153"/>
      <c r="F13" s="153"/>
      <c r="G13" s="153"/>
      <c r="H13" s="153"/>
      <c r="I13" s="155"/>
      <c r="P13" s="51"/>
    </row>
    <row r="14" spans="1:16" ht="11.25" x14ac:dyDescent="0.4">
      <c r="A14" s="153"/>
      <c r="B14" s="153"/>
      <c r="C14" s="153"/>
      <c r="D14" s="153"/>
      <c r="E14" s="153"/>
      <c r="F14" s="153"/>
      <c r="G14" s="153"/>
      <c r="H14" s="153"/>
      <c r="I14" s="155"/>
      <c r="P14" s="51"/>
    </row>
    <row r="15" spans="1:16" ht="11.25" x14ac:dyDescent="0.4">
      <c r="A15" s="153"/>
      <c r="B15" s="153"/>
      <c r="C15" s="153"/>
      <c r="D15" s="153"/>
      <c r="E15" s="153"/>
      <c r="F15" s="153"/>
      <c r="G15" s="153"/>
      <c r="H15" s="153"/>
      <c r="I15" s="155"/>
      <c r="P15" s="51"/>
    </row>
    <row r="16" spans="1:16" ht="11.25" x14ac:dyDescent="0.4">
      <c r="A16" s="153"/>
      <c r="B16" s="153"/>
      <c r="C16" s="153"/>
      <c r="D16" s="153"/>
      <c r="E16" s="153"/>
      <c r="F16" s="153"/>
      <c r="G16" s="153"/>
      <c r="H16" s="153"/>
      <c r="I16" s="155"/>
      <c r="P16" s="51"/>
    </row>
    <row r="17" spans="1:16" ht="11.25" x14ac:dyDescent="0.4">
      <c r="A17" s="156"/>
      <c r="B17" s="156"/>
      <c r="C17" s="156"/>
      <c r="D17" s="156"/>
      <c r="E17" s="156"/>
      <c r="F17" s="156"/>
      <c r="G17" s="156"/>
      <c r="H17" s="156"/>
      <c r="I17" s="158"/>
      <c r="P17" s="51"/>
    </row>
    <row r="18" spans="1:16" ht="17.100000000000001" customHeight="1" thickBot="1" x14ac:dyDescent="0.45">
      <c r="I18" s="152">
        <f>SUBTOTAL(109,December[Amount:])</f>
        <v>0</v>
      </c>
      <c r="P18" s="51"/>
    </row>
    <row r="19" spans="1:16" ht="20.100000000000001" customHeight="1" x14ac:dyDescent="0.4">
      <c r="A19" s="53"/>
      <c r="B19" s="53"/>
      <c r="C19" s="54"/>
      <c r="D19" s="52"/>
      <c r="E19" s="52"/>
      <c r="F19" s="52"/>
      <c r="G19" s="53"/>
      <c r="P19" s="51"/>
    </row>
    <row r="20" spans="1:16" ht="11.25" x14ac:dyDescent="0.4">
      <c r="A20" s="277" t="s">
        <v>130</v>
      </c>
      <c r="B20" s="277"/>
      <c r="C20" s="277"/>
      <c r="D20" s="277"/>
      <c r="E20" s="277"/>
      <c r="F20" s="277"/>
      <c r="G20" s="277"/>
      <c r="H20" s="277"/>
      <c r="I20" s="277"/>
      <c r="L20" s="133"/>
      <c r="P20" s="51"/>
    </row>
    <row r="21" spans="1:16" ht="17.100000000000001" customHeight="1" x14ac:dyDescent="0.4">
      <c r="A21" s="277"/>
      <c r="B21" s="277"/>
      <c r="C21" s="277"/>
      <c r="D21" s="277"/>
      <c r="E21" s="277"/>
      <c r="F21" s="277"/>
      <c r="G21" s="277"/>
      <c r="H21" s="277"/>
      <c r="I21" s="277"/>
      <c r="L21" s="133"/>
      <c r="P21" s="51"/>
    </row>
    <row r="22" spans="1:16" ht="17.100000000000001" customHeight="1" x14ac:dyDescent="0.4">
      <c r="B22" s="122"/>
      <c r="C22" s="123"/>
      <c r="D22" s="121"/>
      <c r="E22" s="121"/>
      <c r="F22" s="121"/>
      <c r="G22" s="122"/>
      <c r="H22" s="118"/>
      <c r="I22" s="118"/>
      <c r="L22" s="133"/>
      <c r="P22" s="51"/>
    </row>
    <row r="23" spans="1:16" ht="17.100000000000001" customHeight="1" x14ac:dyDescent="0.4">
      <c r="A23" s="175" t="s">
        <v>131</v>
      </c>
      <c r="B23" s="122"/>
      <c r="C23" s="123"/>
      <c r="D23" s="121"/>
      <c r="E23" s="121"/>
      <c r="F23" s="121" t="s">
        <v>132</v>
      </c>
      <c r="G23" s="122"/>
      <c r="H23" s="118"/>
      <c r="I23" s="118"/>
      <c r="L23" s="133"/>
      <c r="P23" s="51"/>
    </row>
    <row r="24" spans="1:16" ht="17.100000000000001" customHeight="1" x14ac:dyDescent="0.4">
      <c r="A24" s="122"/>
      <c r="B24" s="288" t="s">
        <v>80</v>
      </c>
      <c r="C24" s="288"/>
      <c r="D24" s="288"/>
      <c r="E24" s="121"/>
      <c r="F24" s="288" t="s">
        <v>80</v>
      </c>
      <c r="G24" s="288"/>
      <c r="L24" s="133"/>
      <c r="P24" s="51"/>
    </row>
    <row r="25" spans="1:16" ht="11.25" x14ac:dyDescent="0.4">
      <c r="L25" s="133"/>
      <c r="P25" s="51"/>
    </row>
    <row r="26" spans="1:16" ht="11.25" x14ac:dyDescent="0.4">
      <c r="A26" s="135" t="s">
        <v>133</v>
      </c>
      <c r="B26" s="136"/>
      <c r="C26" s="137"/>
      <c r="D26" s="138"/>
      <c r="E26" s="138"/>
      <c r="F26" s="138"/>
      <c r="G26" s="136"/>
      <c r="H26" s="136"/>
      <c r="I26" s="139"/>
      <c r="L26" s="133"/>
      <c r="P26" s="51"/>
    </row>
    <row r="27" spans="1:16" ht="11.25" customHeight="1" x14ac:dyDescent="0.4">
      <c r="A27" s="290" t="s">
        <v>134</v>
      </c>
      <c r="B27" s="291"/>
      <c r="C27" s="291"/>
      <c r="D27" s="291"/>
      <c r="E27" s="291"/>
      <c r="F27" s="291"/>
      <c r="G27" s="291"/>
      <c r="H27" s="291"/>
      <c r="I27" s="292"/>
      <c r="L27" s="133"/>
      <c r="P27" s="51"/>
    </row>
    <row r="28" spans="1:16" ht="17.100000000000001" customHeight="1" x14ac:dyDescent="0.4">
      <c r="A28" s="140"/>
      <c r="B28" s="141"/>
      <c r="C28" s="142"/>
      <c r="D28" s="143"/>
      <c r="E28" s="143"/>
      <c r="F28" s="143"/>
      <c r="G28" s="141"/>
      <c r="H28" s="144"/>
      <c r="I28" s="145"/>
      <c r="L28" s="133"/>
      <c r="P28" s="51"/>
    </row>
    <row r="29" spans="1:16" ht="17.100000000000001" customHeight="1" x14ac:dyDescent="0.4">
      <c r="A29" s="146" t="s">
        <v>131</v>
      </c>
      <c r="B29" s="141"/>
      <c r="C29" s="142"/>
      <c r="D29" s="143"/>
      <c r="E29" s="143"/>
      <c r="F29" s="143" t="s">
        <v>132</v>
      </c>
      <c r="G29" s="141"/>
      <c r="H29" s="144"/>
      <c r="I29" s="145"/>
      <c r="L29" s="133"/>
      <c r="P29" s="51"/>
    </row>
    <row r="30" spans="1:16" ht="17.100000000000001" customHeight="1" x14ac:dyDescent="0.4">
      <c r="A30" s="147"/>
      <c r="B30" s="289" t="s">
        <v>141</v>
      </c>
      <c r="C30" s="289"/>
      <c r="D30" s="289"/>
      <c r="E30" s="148"/>
      <c r="F30" s="289" t="s">
        <v>142</v>
      </c>
      <c r="G30" s="289"/>
      <c r="H30" s="149"/>
      <c r="I30" s="150"/>
      <c r="L30" s="133"/>
      <c r="P30" s="51"/>
    </row>
    <row r="31" spans="1:16" ht="11.25" x14ac:dyDescent="0.4">
      <c r="P31" s="51"/>
    </row>
    <row r="32" spans="1:16" ht="11.25" x14ac:dyDescent="0.4">
      <c r="P32" s="51"/>
    </row>
    <row r="33" spans="16:16" ht="11.25" x14ac:dyDescent="0.4">
      <c r="P33" s="51"/>
    </row>
    <row r="34" spans="16:16" ht="11.25" x14ac:dyDescent="0.4">
      <c r="P34" s="51"/>
    </row>
    <row r="35" spans="16:16" ht="11.25" x14ac:dyDescent="0.4">
      <c r="P35" s="51"/>
    </row>
    <row r="36" spans="16:16" ht="11.25" x14ac:dyDescent="0.4">
      <c r="P36" s="51"/>
    </row>
    <row r="37" spans="16:16" ht="11.25" x14ac:dyDescent="0.4">
      <c r="P37" s="51"/>
    </row>
    <row r="38" spans="16:16" ht="11.25" x14ac:dyDescent="0.4">
      <c r="P38" s="51"/>
    </row>
    <row r="39" spans="16:16" ht="11.25" x14ac:dyDescent="0.4">
      <c r="P39" s="51"/>
    </row>
    <row r="40" spans="16:16" ht="11.25" x14ac:dyDescent="0.4">
      <c r="P40" s="51"/>
    </row>
    <row r="41" spans="16:16" ht="11.25" x14ac:dyDescent="0.4">
      <c r="P41" s="51"/>
    </row>
    <row r="42" spans="16:16" ht="11.25" x14ac:dyDescent="0.4">
      <c r="P42" s="51"/>
    </row>
    <row r="43" spans="16:16" ht="11.25" x14ac:dyDescent="0.4">
      <c r="P43" s="51"/>
    </row>
    <row r="44" spans="16:16" ht="11.25" x14ac:dyDescent="0.4">
      <c r="P44" s="51"/>
    </row>
    <row r="45" spans="16:16" ht="11.25" x14ac:dyDescent="0.4">
      <c r="P45" s="51"/>
    </row>
    <row r="46" spans="16:16" ht="11.25" x14ac:dyDescent="0.4">
      <c r="P46" s="51"/>
    </row>
    <row r="47" spans="16:16" ht="11.25" x14ac:dyDescent="0.4">
      <c r="P47" s="51"/>
    </row>
    <row r="48" spans="16:16" ht="11.25" x14ac:dyDescent="0.4">
      <c r="P48" s="51"/>
    </row>
    <row r="49" spans="15:16" ht="11.25" x14ac:dyDescent="0.4">
      <c r="P49" s="51"/>
    </row>
    <row r="50" spans="15:16" ht="11.25" x14ac:dyDescent="0.4">
      <c r="P50" s="51"/>
    </row>
    <row r="51" spans="15:16" ht="11.25" x14ac:dyDescent="0.4">
      <c r="P51" s="51"/>
    </row>
    <row r="52" spans="15:16" ht="11.25" x14ac:dyDescent="0.4">
      <c r="P52" s="51"/>
    </row>
    <row r="53" spans="15:16" ht="11.25" x14ac:dyDescent="0.4">
      <c r="P53" s="51"/>
    </row>
    <row r="54" spans="15:16" ht="11.25" x14ac:dyDescent="0.4">
      <c r="P54" s="51"/>
    </row>
    <row r="55" spans="15:16" ht="11.25" x14ac:dyDescent="0.4">
      <c r="P55" s="51"/>
    </row>
    <row r="56" spans="15:16" ht="11.25" x14ac:dyDescent="0.4">
      <c r="P56" s="51"/>
    </row>
    <row r="57" spans="15:16" ht="11.25" x14ac:dyDescent="0.4">
      <c r="P57" s="51"/>
    </row>
    <row r="58" spans="15:16" ht="11.25" x14ac:dyDescent="0.4">
      <c r="P58" s="51"/>
    </row>
    <row r="59" spans="15:16" ht="11.25" x14ac:dyDescent="0.4">
      <c r="P59" s="51"/>
    </row>
    <row r="60" spans="15:16" ht="33.6" customHeight="1" x14ac:dyDescent="0.4">
      <c r="O60" s="56"/>
      <c r="P60" s="51"/>
    </row>
    <row r="61" spans="15:16" ht="33.6" customHeight="1" x14ac:dyDescent="0.4">
      <c r="O61" s="56"/>
      <c r="P61" s="51"/>
    </row>
    <row r="62" spans="15:16" ht="33.6" customHeight="1" x14ac:dyDescent="0.4">
      <c r="O62" s="56"/>
      <c r="P62" s="51"/>
    </row>
    <row r="63" spans="15:16" ht="33.6" customHeight="1" x14ac:dyDescent="0.4">
      <c r="O63" s="56"/>
      <c r="P63" s="51"/>
    </row>
    <row r="64" spans="15:16" ht="33.6" customHeight="1" x14ac:dyDescent="0.4">
      <c r="O64" s="56"/>
      <c r="P64" s="51"/>
    </row>
    <row r="65" spans="15:16" ht="33.6" customHeight="1" x14ac:dyDescent="0.4">
      <c r="O65" s="56"/>
      <c r="P65" s="51"/>
    </row>
    <row r="66" spans="15:16" ht="33.6" customHeight="1" x14ac:dyDescent="0.4">
      <c r="O66" s="56"/>
      <c r="P66" s="51"/>
    </row>
    <row r="67" spans="15:16" ht="33.6" customHeight="1" x14ac:dyDescent="0.4">
      <c r="O67" s="56"/>
      <c r="P67" s="51"/>
    </row>
    <row r="68" spans="15:16" ht="33.6" customHeight="1" x14ac:dyDescent="0.4">
      <c r="O68" s="56"/>
      <c r="P68" s="51"/>
    </row>
    <row r="69" spans="15:16" ht="33.6" customHeight="1" x14ac:dyDescent="0.4">
      <c r="O69" s="56"/>
      <c r="P69" s="51"/>
    </row>
    <row r="70" spans="15:16" ht="33.6" customHeight="1" x14ac:dyDescent="0.4">
      <c r="O70" s="56"/>
      <c r="P70" s="51"/>
    </row>
    <row r="71" spans="15:16" ht="33.6" customHeight="1" x14ac:dyDescent="0.4">
      <c r="O71" s="56"/>
      <c r="P71" s="51"/>
    </row>
    <row r="72" spans="15:16" ht="33.6" customHeight="1" x14ac:dyDescent="0.4">
      <c r="O72" s="56"/>
      <c r="P72" s="51"/>
    </row>
    <row r="73" spans="15:16" ht="33.6" customHeight="1" x14ac:dyDescent="0.4">
      <c r="O73" s="56"/>
      <c r="P73" s="51"/>
    </row>
    <row r="74" spans="15:16" ht="33.6" customHeight="1" x14ac:dyDescent="0.4">
      <c r="O74" s="56"/>
      <c r="P74" s="51"/>
    </row>
    <row r="75" spans="15:16" ht="33.6" customHeight="1" x14ac:dyDescent="0.4">
      <c r="O75" s="56"/>
      <c r="P75" s="51"/>
    </row>
    <row r="76" spans="15:16" ht="33.6" customHeight="1" x14ac:dyDescent="0.4">
      <c r="O76" s="56"/>
      <c r="P76" s="51"/>
    </row>
    <row r="77" spans="15:16" ht="33.6" customHeight="1" x14ac:dyDescent="0.4">
      <c r="O77" s="56"/>
      <c r="P77" s="51"/>
    </row>
    <row r="78" spans="15:16" ht="33.6" customHeight="1" x14ac:dyDescent="0.4">
      <c r="O78" s="56"/>
      <c r="P78" s="51"/>
    </row>
    <row r="79" spans="15:16" ht="33.6" customHeight="1" x14ac:dyDescent="0.4">
      <c r="O79" s="56"/>
      <c r="P79" s="51"/>
    </row>
    <row r="80" spans="15:16" ht="33.6" customHeight="1" x14ac:dyDescent="0.4">
      <c r="O80" s="56"/>
      <c r="P80" s="51"/>
    </row>
    <row r="81" spans="15:16" ht="33.6" customHeight="1" x14ac:dyDescent="0.4">
      <c r="O81" s="56"/>
      <c r="P81" s="51"/>
    </row>
    <row r="82" spans="15:16" ht="33.6" customHeight="1" x14ac:dyDescent="0.4">
      <c r="O82" s="56"/>
      <c r="P82" s="51"/>
    </row>
    <row r="83" spans="15:16" ht="33.6" customHeight="1" x14ac:dyDescent="0.4">
      <c r="O83" s="56"/>
      <c r="P83" s="51"/>
    </row>
    <row r="84" spans="15:16" ht="33.6" customHeight="1" x14ac:dyDescent="0.4">
      <c r="O84" s="56"/>
      <c r="P84" s="51"/>
    </row>
    <row r="85" spans="15:16" ht="33.6" customHeight="1" x14ac:dyDescent="0.4">
      <c r="O85" s="56"/>
      <c r="P85" s="51"/>
    </row>
    <row r="86" spans="15:16" ht="33.6" customHeight="1" x14ac:dyDescent="0.4">
      <c r="O86" s="56"/>
      <c r="P86" s="51"/>
    </row>
    <row r="87" spans="15:16" ht="33.6" customHeight="1" x14ac:dyDescent="0.4">
      <c r="O87" s="56"/>
      <c r="P87" s="51"/>
    </row>
    <row r="88" spans="15:16" ht="33.6" customHeight="1" x14ac:dyDescent="0.4">
      <c r="O88" s="56"/>
      <c r="P88" s="51"/>
    </row>
    <row r="89" spans="15:16" ht="33.6" customHeight="1" x14ac:dyDescent="0.4">
      <c r="O89" s="56"/>
      <c r="P89" s="51"/>
    </row>
    <row r="90" spans="15:16" ht="33.6" customHeight="1" x14ac:dyDescent="0.4">
      <c r="O90" s="56"/>
      <c r="P90" s="51"/>
    </row>
    <row r="91" spans="15:16" ht="33.6" customHeight="1" x14ac:dyDescent="0.4">
      <c r="O91" s="56"/>
      <c r="P91" s="51"/>
    </row>
    <row r="92" spans="15:16" ht="33.6" customHeight="1" x14ac:dyDescent="0.4">
      <c r="O92" s="56"/>
      <c r="P92" s="51"/>
    </row>
    <row r="93" spans="15:16" ht="33.6" customHeight="1" x14ac:dyDescent="0.4">
      <c r="O93" s="56"/>
      <c r="P93" s="51"/>
    </row>
    <row r="94" spans="15:16" ht="33.6" customHeight="1" x14ac:dyDescent="0.4">
      <c r="O94" s="56"/>
      <c r="P94" s="51"/>
    </row>
    <row r="95" spans="15:16" ht="33.6" customHeight="1" x14ac:dyDescent="0.4">
      <c r="O95" s="56"/>
      <c r="P95" s="51"/>
    </row>
    <row r="96" spans="15:16" ht="33.6" customHeight="1" x14ac:dyDescent="0.4">
      <c r="O96" s="56"/>
      <c r="P96" s="51"/>
    </row>
    <row r="97" spans="15:16" ht="33.6" customHeight="1" x14ac:dyDescent="0.4">
      <c r="O97" s="56"/>
      <c r="P97" s="51"/>
    </row>
    <row r="98" spans="15:16" ht="33.6" customHeight="1" x14ac:dyDescent="0.4">
      <c r="O98" s="56"/>
      <c r="P98" s="51"/>
    </row>
    <row r="99" spans="15:16" ht="33.6" customHeight="1" x14ac:dyDescent="0.4">
      <c r="O99" s="56"/>
      <c r="P99" s="51"/>
    </row>
    <row r="100" spans="15:16" ht="33.6" customHeight="1" x14ac:dyDescent="0.4">
      <c r="O100" s="56"/>
      <c r="P100" s="51"/>
    </row>
    <row r="101" spans="15:16" ht="33.6" customHeight="1" x14ac:dyDescent="0.4">
      <c r="O101" s="56"/>
      <c r="P101" s="51"/>
    </row>
    <row r="102" spans="15:16" ht="33.6" customHeight="1" x14ac:dyDescent="0.4">
      <c r="O102" s="56"/>
      <c r="P102" s="51"/>
    </row>
    <row r="103" spans="15:16" ht="33.6" customHeight="1" x14ac:dyDescent="0.4">
      <c r="O103" s="56"/>
      <c r="P103" s="51"/>
    </row>
    <row r="104" spans="15:16" ht="33.6" customHeight="1" x14ac:dyDescent="0.4">
      <c r="O104" s="56"/>
      <c r="P104" s="51"/>
    </row>
    <row r="105" spans="15:16" ht="33.6" customHeight="1" x14ac:dyDescent="0.4">
      <c r="O105" s="56"/>
      <c r="P105" s="51"/>
    </row>
    <row r="106" spans="15:16" ht="33.6" customHeight="1" x14ac:dyDescent="0.4">
      <c r="O106" s="56"/>
      <c r="P106" s="51"/>
    </row>
    <row r="107" spans="15:16" ht="33.6" customHeight="1" x14ac:dyDescent="0.4">
      <c r="O107" s="56"/>
      <c r="P107" s="51"/>
    </row>
    <row r="108" spans="15:16" ht="33.6" customHeight="1" x14ac:dyDescent="0.4">
      <c r="O108" s="56"/>
      <c r="P108" s="51"/>
    </row>
    <row r="109" spans="15:16" ht="33.6" customHeight="1" x14ac:dyDescent="0.4">
      <c r="O109" s="56"/>
      <c r="P109" s="51"/>
    </row>
    <row r="110" spans="15:16" ht="33.6" customHeight="1" x14ac:dyDescent="0.4">
      <c r="O110" s="56"/>
      <c r="P110" s="51"/>
    </row>
    <row r="111" spans="15:16" ht="33.6" customHeight="1" x14ac:dyDescent="0.4">
      <c r="O111" s="56"/>
      <c r="P111" s="51"/>
    </row>
    <row r="112" spans="15:16" ht="33.6" customHeight="1" x14ac:dyDescent="0.4">
      <c r="O112" s="56"/>
      <c r="P112" s="51"/>
    </row>
    <row r="113" spans="15:16" ht="33.6" customHeight="1" x14ac:dyDescent="0.4">
      <c r="O113" s="56"/>
      <c r="P113" s="51"/>
    </row>
    <row r="114" spans="15:16" ht="33.6" customHeight="1" x14ac:dyDescent="0.4">
      <c r="O114" s="56"/>
      <c r="P114" s="51"/>
    </row>
    <row r="115" spans="15:16" ht="33.6" customHeight="1" x14ac:dyDescent="0.4">
      <c r="O115" s="56"/>
      <c r="P115" s="51"/>
    </row>
    <row r="116" spans="15:16" ht="33.6" customHeight="1" x14ac:dyDescent="0.4">
      <c r="O116" s="56"/>
      <c r="P116" s="51"/>
    </row>
    <row r="117" spans="15:16" ht="33.6" customHeight="1" x14ac:dyDescent="0.4">
      <c r="O117" s="56"/>
      <c r="P117" s="51"/>
    </row>
    <row r="118" spans="15:16" ht="33.6" customHeight="1" x14ac:dyDescent="0.4">
      <c r="O118" s="56"/>
      <c r="P118" s="51"/>
    </row>
    <row r="119" spans="15:16" ht="33.6" customHeight="1" x14ac:dyDescent="0.4">
      <c r="O119" s="56"/>
      <c r="P119" s="51"/>
    </row>
    <row r="120" spans="15:16" ht="33.6" customHeight="1" x14ac:dyDescent="0.4">
      <c r="O120" s="56"/>
      <c r="P120" s="51"/>
    </row>
    <row r="121" spans="15:16" ht="33.6" customHeight="1" x14ac:dyDescent="0.4">
      <c r="O121" s="56"/>
      <c r="P121" s="51"/>
    </row>
    <row r="122" spans="15:16" ht="33.6" customHeight="1" x14ac:dyDescent="0.4">
      <c r="O122" s="56"/>
      <c r="P122" s="51"/>
    </row>
    <row r="123" spans="15:16" ht="33.6" customHeight="1" x14ac:dyDescent="0.4">
      <c r="O123" s="56"/>
      <c r="P123" s="51"/>
    </row>
    <row r="124" spans="15:16" ht="33.6" customHeight="1" x14ac:dyDescent="0.4">
      <c r="O124" s="56"/>
      <c r="P124" s="51"/>
    </row>
    <row r="125" spans="15:16" ht="33.6" customHeight="1" x14ac:dyDescent="0.4">
      <c r="O125" s="56"/>
      <c r="P125" s="51"/>
    </row>
    <row r="126" spans="15:16" ht="33.6" customHeight="1" x14ac:dyDescent="0.4">
      <c r="O126" s="56"/>
      <c r="P126" s="51"/>
    </row>
    <row r="127" spans="15:16" ht="33.6" customHeight="1" x14ac:dyDescent="0.4">
      <c r="O127" s="56"/>
      <c r="P127" s="51"/>
    </row>
    <row r="128" spans="15:16" ht="33.6" customHeight="1" x14ac:dyDescent="0.4">
      <c r="O128" s="56"/>
      <c r="P128" s="51"/>
    </row>
    <row r="129" spans="15:16" ht="33.6" customHeight="1" x14ac:dyDescent="0.4">
      <c r="O129" s="56"/>
      <c r="P129" s="51"/>
    </row>
    <row r="130" spans="15:16" ht="33.6" customHeight="1" x14ac:dyDescent="0.4">
      <c r="O130" s="56"/>
      <c r="P130" s="51"/>
    </row>
    <row r="131" spans="15:16" ht="33.6" customHeight="1" x14ac:dyDescent="0.4">
      <c r="O131" s="56"/>
      <c r="P131" s="51"/>
    </row>
    <row r="132" spans="15:16" ht="33.6" customHeight="1" x14ac:dyDescent="0.4">
      <c r="O132" s="56"/>
      <c r="P132" s="51"/>
    </row>
    <row r="133" spans="15:16" ht="33.6" customHeight="1" x14ac:dyDescent="0.4">
      <c r="O133" s="56"/>
      <c r="P133" s="51"/>
    </row>
    <row r="134" spans="15:16" ht="33.6" customHeight="1" x14ac:dyDescent="0.4">
      <c r="O134" s="56"/>
      <c r="P134" s="51"/>
    </row>
    <row r="135" spans="15:16" ht="33.6" customHeight="1" x14ac:dyDescent="0.4">
      <c r="O135" s="56"/>
      <c r="P135" s="51"/>
    </row>
    <row r="136" spans="15:16" ht="33.6" customHeight="1" x14ac:dyDescent="0.4">
      <c r="O136" s="56"/>
      <c r="P136" s="51"/>
    </row>
    <row r="137" spans="15:16" ht="33.6" customHeight="1" x14ac:dyDescent="0.4">
      <c r="O137" s="56"/>
      <c r="P137" s="51"/>
    </row>
    <row r="138" spans="15:16" ht="33.6" customHeight="1" x14ac:dyDescent="0.4">
      <c r="O138" s="56"/>
      <c r="P138" s="51"/>
    </row>
    <row r="139" spans="15:16" ht="33.6" customHeight="1" x14ac:dyDescent="0.4">
      <c r="O139" s="56"/>
      <c r="P139" s="51"/>
    </row>
    <row r="140" spans="15:16" ht="33.6" customHeight="1" x14ac:dyDescent="0.4">
      <c r="O140" s="56"/>
      <c r="P140" s="51"/>
    </row>
    <row r="141" spans="15:16" ht="33.6" customHeight="1" x14ac:dyDescent="0.4">
      <c r="O141" s="56"/>
    </row>
    <row r="142" spans="15:16" ht="33.6" customHeight="1" x14ac:dyDescent="0.4">
      <c r="O142" s="56"/>
    </row>
    <row r="143" spans="15:16" ht="33.6" customHeight="1" x14ac:dyDescent="0.4">
      <c r="O143" s="56"/>
    </row>
    <row r="144" spans="15:16" ht="33.6" customHeight="1" x14ac:dyDescent="0.4">
      <c r="O144" s="56"/>
    </row>
    <row r="145" spans="15:15" ht="33.6" customHeight="1" x14ac:dyDescent="0.4">
      <c r="O145" s="56"/>
    </row>
    <row r="146" spans="15:15" ht="33.6" customHeight="1" x14ac:dyDescent="0.4">
      <c r="O146" s="56"/>
    </row>
    <row r="147" spans="15:15" ht="33.6" customHeight="1" x14ac:dyDescent="0.4">
      <c r="O147" s="56"/>
    </row>
    <row r="148" spans="15:15" ht="30" customHeight="1" x14ac:dyDescent="0.4">
      <c r="O148" s="56"/>
    </row>
    <row r="149" spans="15:15" ht="30" customHeight="1" x14ac:dyDescent="0.4">
      <c r="O149" s="56"/>
    </row>
    <row r="150" spans="15:15" ht="30" customHeight="1" x14ac:dyDescent="0.4">
      <c r="O150" s="56"/>
    </row>
    <row r="151" spans="15:15" ht="30" customHeight="1" x14ac:dyDescent="0.4">
      <c r="O151" s="56"/>
    </row>
    <row r="152" spans="15:15" ht="30" customHeight="1" x14ac:dyDescent="0.4">
      <c r="O152" s="56"/>
    </row>
    <row r="153" spans="15:15" ht="30" customHeight="1" x14ac:dyDescent="0.4">
      <c r="O153" s="56"/>
    </row>
    <row r="154" spans="15:15" ht="30" customHeight="1" x14ac:dyDescent="0.4">
      <c r="O154" s="56"/>
    </row>
    <row r="155" spans="15:15" ht="30" customHeight="1" x14ac:dyDescent="0.4">
      <c r="O155" s="56"/>
    </row>
    <row r="156" spans="15:15" ht="30" customHeight="1" x14ac:dyDescent="0.4">
      <c r="O156" s="56"/>
    </row>
    <row r="157" spans="15:15" ht="30" customHeight="1" x14ac:dyDescent="0.4">
      <c r="O157" s="56"/>
    </row>
    <row r="158" spans="15:15" ht="30" customHeight="1" x14ac:dyDescent="0.4">
      <c r="O158" s="56"/>
    </row>
    <row r="159" spans="15:15" ht="30" customHeight="1" x14ac:dyDescent="0.4">
      <c r="O159" s="56"/>
    </row>
    <row r="160" spans="15:15" ht="30" customHeight="1" x14ac:dyDescent="0.4">
      <c r="O160" s="56"/>
    </row>
    <row r="161" spans="15:15" ht="30" customHeight="1" x14ac:dyDescent="0.4">
      <c r="O161" s="56"/>
    </row>
    <row r="162" spans="15:15" ht="30" customHeight="1" x14ac:dyDescent="0.4">
      <c r="O162" s="56"/>
    </row>
    <row r="163" spans="15:15" ht="30" customHeight="1" x14ac:dyDescent="0.4">
      <c r="O163" s="56"/>
    </row>
    <row r="164" spans="15:15" ht="30" customHeight="1" x14ac:dyDescent="0.4">
      <c r="O164" s="56"/>
    </row>
    <row r="165" spans="15:15" ht="30" customHeight="1" x14ac:dyDescent="0.4">
      <c r="O165" s="56"/>
    </row>
    <row r="166" spans="15:15" ht="30" customHeight="1" x14ac:dyDescent="0.4">
      <c r="O166" s="56"/>
    </row>
    <row r="167" spans="15:15" ht="30" customHeight="1" x14ac:dyDescent="0.4">
      <c r="O167" s="56"/>
    </row>
    <row r="168" spans="15:15" ht="30" customHeight="1" x14ac:dyDescent="0.4">
      <c r="O168" s="56"/>
    </row>
    <row r="169" spans="15:15" ht="30" customHeight="1" x14ac:dyDescent="0.4">
      <c r="O169" s="56"/>
    </row>
    <row r="170" spans="15:15" ht="30" customHeight="1" x14ac:dyDescent="0.4">
      <c r="O170" s="56"/>
    </row>
    <row r="171" spans="15:15" ht="30" customHeight="1" x14ac:dyDescent="0.4">
      <c r="O171" s="56"/>
    </row>
    <row r="172" spans="15:15" ht="30" customHeight="1" x14ac:dyDescent="0.4">
      <c r="O172" s="56"/>
    </row>
    <row r="173" spans="15:15" ht="30" customHeight="1" x14ac:dyDescent="0.4">
      <c r="O173" s="56"/>
    </row>
    <row r="174" spans="15:15" ht="30" customHeight="1" x14ac:dyDescent="0.4">
      <c r="O174" s="56"/>
    </row>
    <row r="175" spans="15:15" ht="30" customHeight="1" x14ac:dyDescent="0.4">
      <c r="O175" s="56"/>
    </row>
    <row r="176" spans="15:15" ht="30" customHeight="1" x14ac:dyDescent="0.4">
      <c r="O176" s="56"/>
    </row>
    <row r="177" spans="15:15" ht="30" customHeight="1" x14ac:dyDescent="0.4">
      <c r="O177" s="56"/>
    </row>
    <row r="178" spans="15:15" ht="30" customHeight="1" x14ac:dyDescent="0.4">
      <c r="O178" s="56"/>
    </row>
    <row r="179" spans="15:15" ht="30" customHeight="1" x14ac:dyDescent="0.4">
      <c r="O179" s="56"/>
    </row>
    <row r="180" spans="15:15" ht="30" customHeight="1" x14ac:dyDescent="0.4">
      <c r="O180" s="56"/>
    </row>
    <row r="181" spans="15:15" ht="30" customHeight="1" x14ac:dyDescent="0.4">
      <c r="O181" s="56"/>
    </row>
    <row r="182" spans="15:15" ht="30" customHeight="1" x14ac:dyDescent="0.4">
      <c r="O182" s="56"/>
    </row>
    <row r="183" spans="15:15" ht="30" customHeight="1" x14ac:dyDescent="0.4">
      <c r="O183" s="56"/>
    </row>
    <row r="184" spans="15:15" ht="30" customHeight="1" x14ac:dyDescent="0.4">
      <c r="O184" s="56"/>
    </row>
    <row r="185" spans="15:15" ht="30" customHeight="1" x14ac:dyDescent="0.4">
      <c r="O185" s="56"/>
    </row>
    <row r="186" spans="15:15" ht="30" customHeight="1" x14ac:dyDescent="0.4">
      <c r="O186" s="56"/>
    </row>
    <row r="187" spans="15:15" ht="60.75" customHeight="1" x14ac:dyDescent="0.4">
      <c r="O187" s="56"/>
    </row>
  </sheetData>
  <mergeCells count="17">
    <mergeCell ref="A20:I21"/>
    <mergeCell ref="B24:D24"/>
    <mergeCell ref="F24:G24"/>
    <mergeCell ref="A27:I27"/>
    <mergeCell ref="B30:D30"/>
    <mergeCell ref="F30:G30"/>
    <mergeCell ref="C6:D6"/>
    <mergeCell ref="H6:I6"/>
    <mergeCell ref="C7:D7"/>
    <mergeCell ref="H7:I7"/>
    <mergeCell ref="C5:D5"/>
    <mergeCell ref="H5:I5"/>
    <mergeCell ref="A2:D2"/>
    <mergeCell ref="C3:D3"/>
    <mergeCell ref="H3:I3"/>
    <mergeCell ref="C4:D4"/>
    <mergeCell ref="H4:I4"/>
  </mergeCells>
  <conditionalFormatting sqref="A2">
    <cfRule type="duplicateValues" dxfId="7" priority="2"/>
  </conditionalFormatting>
  <conditionalFormatting sqref="A3:A8 A18:A19 A31:A1048576">
    <cfRule type="duplicateValues" dxfId="6" priority="5"/>
  </conditionalFormatting>
  <conditionalFormatting sqref="A9">
    <cfRule type="duplicateValues" dxfId="5" priority="3"/>
  </conditionalFormatting>
  <conditionalFormatting sqref="A20 A25:A27">
    <cfRule type="duplicateValues" dxfId="4" priority="1"/>
  </conditionalFormatting>
  <dataValidations count="12">
    <dataValidation allowBlank="1" showInputMessage="1" showErrorMessage="1" prompt="Shkruani shumën e depozitit." sqref="I10" xr:uid="{FCA6DEF9-765D-4086-94AF-3915C45D0C83}"/>
    <dataValidation allowBlank="1" showInputMessage="1" showErrorMessage="1" prompt="Shkruani numrin e Transaksionit duke filluar nga 1 dhe vazhdoni tutje." sqref="A9:A12" xr:uid="{9208BA48-60E9-4FBF-B08E-6906DBF01161}"/>
    <dataValidation allowBlank="1" showInputMessage="1" showErrorMessage="1" prompt="Shkruani numrin e faturës apo transaksionit bankar" sqref="D10:E10" xr:uid="{D2DF6692-9958-444C-BDD6-B35F9EC1432C}"/>
    <dataValidation allowBlank="1" showInputMessage="1" showErrorMessage="1" prompt="Shkruani shumën e paguar." sqref="I9" xr:uid="{430E5C2E-168F-4395-8E7B-756AB496446B}"/>
    <dataValidation allowBlank="1" showInputMessage="1" showErrorMessage="1" prompt="Përzgjedhni mënyrën e pagesës._x000a_" sqref="H9" xr:uid="{EA8D2EE0-030F-4619-B29A-2E09EE110965}"/>
    <dataValidation allowBlank="1" showInputMessage="1" showErrorMessage="1" prompt="Zgjedhni nga Lista linjën përkatëse buxhetore. Mos shkruani me dorë." sqref="G9" xr:uid="{A114C43B-D425-4242-8664-8F35AEF82E1F}"/>
    <dataValidation allowBlank="1" showInputMessage="1" showErrorMessage="1" prompt="Shkruani përshkrimin e shpenzimit." sqref="F9" xr:uid="{04DCFB8D-D89C-4680-9093-81BD7C4D9041}"/>
    <dataValidation allowBlank="1" showInputMessage="1" showErrorMessage="1" prompt="Shkruani numrin e faturës apo transaksionit bankar._x000a_" sqref="E9" xr:uid="{5FA7E676-9DDB-4A58-AAA0-BD79662A98D7}"/>
    <dataValidation allowBlank="1" showInputMessage="1" showErrorMessage="1" prompt="Shkruani emrin e Biznesit/Personit që i/është procesuar pagesa._x000a_" sqref="D9" xr:uid="{F25BEAEB-C210-4FA7-8CA3-894F914DC110}"/>
    <dataValidation allowBlank="1" showInputMessage="1" showErrorMessage="1" prompt="Shkruani datën se kur është paguar fatura sipas pasqyrave bankare." sqref="C9" xr:uid="{110478CB-C451-41E7-80EE-79EED3289CF1}"/>
    <dataValidation allowBlank="1" showInputMessage="1" showErrorMessage="1" prompt="Shkruani Datën e faturës apo transaksionit bankar." sqref="B9" xr:uid="{AAE0B870-D5E0-41F5-865A-12DA4B0AFC18}"/>
    <dataValidation type="list" allowBlank="1" showInputMessage="1" showErrorMessage="1" prompt="Shkruani numrin e faturës apo transaksionit bankar" sqref="H10:H17" xr:uid="{180D06FC-B114-4F7A-80A1-9FADF91CC975}">
      <formula1>$L$2:$L$4</formula1>
    </dataValidation>
  </dataValidations>
  <printOptions horizontalCentered="1"/>
  <pageMargins left="0.4" right="0.4" top="0.4" bottom="0.6" header="0.3" footer="0.3"/>
  <pageSetup paperSize="9" scale="90" fitToHeight="0" orientation="landscape" r:id="rId1"/>
  <headerFooter differentFirst="1">
    <oddFooter>Page &amp;P of &amp;N</oddFooter>
  </headerFooter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2514A16B-0283-480D-83F2-6A9D8639302A}">
          <x14:formula1>
            <xm:f>'3a. BudgetvsExpenditures'!$B$9:$B$45</xm:f>
          </x14:formula1>
          <xm:sqref>G10:G17</xm:sqref>
        </x14:dataValidation>
      </x14:dataValidation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697D92-509B-4C6B-AA96-38E3A3AABC5B}">
  <sheetPr>
    <tabColor theme="0"/>
    <pageSetUpPr fitToPage="1"/>
  </sheetPr>
  <dimension ref="A1:Q195"/>
  <sheetViews>
    <sheetView showGridLines="0" zoomScaleNormal="100" workbookViewId="0">
      <selection activeCell="N10" sqref="N10"/>
    </sheetView>
  </sheetViews>
  <sheetFormatPr defaultColWidth="8.6640625" defaultRowHeight="30" customHeight="1" x14ac:dyDescent="0.4"/>
  <cols>
    <col min="1" max="1" width="1.6640625" style="44" customWidth="1"/>
    <col min="2" max="2" width="9.109375" style="44" customWidth="1"/>
    <col min="3" max="3" width="12.5546875" style="44" customWidth="1"/>
    <col min="4" max="4" width="13.44140625" style="50" customWidth="1"/>
    <col min="5" max="5" width="18.5546875" style="46" customWidth="1"/>
    <col min="6" max="6" width="12.6640625" style="46" customWidth="1"/>
    <col min="7" max="7" width="21.21875" style="46" customWidth="1"/>
    <col min="8" max="8" width="20.109375" style="44" customWidth="1"/>
    <col min="9" max="9" width="11.88671875" style="44" customWidth="1"/>
    <col min="10" max="10" width="13.21875" style="44" customWidth="1"/>
    <col min="11" max="11" width="2.6640625" style="44" customWidth="1"/>
    <col min="12" max="12" width="8.6640625" style="47" customWidth="1"/>
    <col min="13" max="13" width="8.6640625" style="44" customWidth="1"/>
    <col min="14" max="15" width="4.44140625" style="44" customWidth="1"/>
    <col min="16" max="16" width="17.88671875" style="44" customWidth="1"/>
    <col min="17" max="17" width="8.6640625" style="44" bestFit="1" customWidth="1"/>
    <col min="18" max="18" width="8.6640625" style="44" customWidth="1"/>
    <col min="19" max="19" width="13.44140625" style="44" bestFit="1" customWidth="1"/>
    <col min="20" max="16384" width="8.6640625" style="44"/>
  </cols>
  <sheetData>
    <row r="1" spans="2:17" ht="30" customHeight="1" x14ac:dyDescent="0.4">
      <c r="B1" s="285" t="s">
        <v>61</v>
      </c>
      <c r="C1" s="285"/>
      <c r="D1" s="285"/>
      <c r="E1" s="285"/>
      <c r="F1" s="45"/>
    </row>
    <row r="2" spans="2:17" ht="20.100000000000001" customHeight="1" x14ac:dyDescent="0.15">
      <c r="B2" s="48"/>
      <c r="C2" s="49" t="s">
        <v>62</v>
      </c>
      <c r="D2" s="286"/>
      <c r="E2" s="287"/>
      <c r="F2" s="45"/>
      <c r="H2" s="49" t="s">
        <v>64</v>
      </c>
      <c r="I2" s="299">
        <f>SUMIFS(InKind[Amount:],InKind[Paid By:],$M$2)</f>
        <v>0</v>
      </c>
      <c r="J2" s="298"/>
      <c r="M2" s="63" t="s">
        <v>65</v>
      </c>
    </row>
    <row r="3" spans="2:17" ht="20.100000000000001" customHeight="1" x14ac:dyDescent="0.15">
      <c r="B3" s="48"/>
      <c r="C3" s="49" t="s">
        <v>29</v>
      </c>
      <c r="D3" s="286"/>
      <c r="E3" s="287"/>
      <c r="F3" s="45"/>
      <c r="H3" s="49" t="s">
        <v>66</v>
      </c>
      <c r="I3" s="297">
        <f>SUMIFS(InKind[Amount:],InKind[Paid By:],$M$3)</f>
        <v>0</v>
      </c>
      <c r="J3" s="298"/>
      <c r="M3" s="63" t="s">
        <v>67</v>
      </c>
    </row>
    <row r="4" spans="2:17" ht="20.100000000000001" customHeight="1" x14ac:dyDescent="0.15">
      <c r="B4" s="48"/>
      <c r="C4" s="49" t="s">
        <v>30</v>
      </c>
      <c r="D4" s="286"/>
      <c r="E4" s="287"/>
      <c r="F4" s="45"/>
      <c r="H4" s="49" t="s">
        <v>68</v>
      </c>
      <c r="I4" s="297">
        <f>SUM(I2:J3)</f>
        <v>0</v>
      </c>
      <c r="J4" s="298"/>
    </row>
    <row r="5" spans="2:17" ht="20.100000000000001" customHeight="1" x14ac:dyDescent="0.15">
      <c r="B5" s="48"/>
      <c r="C5" s="49" t="s">
        <v>31</v>
      </c>
      <c r="D5" s="286"/>
      <c r="E5" s="287"/>
      <c r="F5" s="45"/>
      <c r="H5" s="49" t="s">
        <v>69</v>
      </c>
      <c r="I5" s="297"/>
      <c r="J5" s="298"/>
    </row>
    <row r="6" spans="2:17" ht="20.100000000000001" customHeight="1" x14ac:dyDescent="0.15">
      <c r="B6" s="48"/>
      <c r="C6" s="49" t="s">
        <v>32</v>
      </c>
      <c r="D6" s="286"/>
      <c r="E6" s="287"/>
      <c r="F6" s="45"/>
      <c r="H6" s="49" t="s">
        <v>70</v>
      </c>
      <c r="I6" s="300">
        <f>'11.Nov'!H7+I5-I4</f>
        <v>0</v>
      </c>
      <c r="J6" s="301"/>
    </row>
    <row r="7" spans="2:17" ht="22.5" customHeight="1" x14ac:dyDescent="0.4"/>
    <row r="8" spans="2:17" ht="31.5" customHeight="1" x14ac:dyDescent="0.4">
      <c r="B8" s="64" t="s">
        <v>71</v>
      </c>
      <c r="C8" s="65" t="s">
        <v>72</v>
      </c>
      <c r="D8" s="66" t="s">
        <v>73</v>
      </c>
      <c r="E8" s="67" t="s">
        <v>74</v>
      </c>
      <c r="F8" s="67" t="s">
        <v>75</v>
      </c>
      <c r="G8" s="67" t="s">
        <v>76</v>
      </c>
      <c r="H8" s="65" t="s">
        <v>77</v>
      </c>
      <c r="I8" s="65" t="s">
        <v>78</v>
      </c>
      <c r="J8" s="116" t="s">
        <v>79</v>
      </c>
    </row>
    <row r="9" spans="2:17" ht="17.100000000000001" customHeight="1" x14ac:dyDescent="0.4">
      <c r="B9" s="57"/>
      <c r="C9" s="57"/>
      <c r="D9" s="57"/>
      <c r="E9" s="57"/>
      <c r="F9" s="57"/>
      <c r="G9" s="57"/>
      <c r="H9" s="57"/>
      <c r="I9" s="57"/>
      <c r="J9" s="58"/>
      <c r="Q9" s="51"/>
    </row>
    <row r="10" spans="2:17" ht="17.100000000000001" customHeight="1" x14ac:dyDescent="0.4">
      <c r="B10" s="49"/>
      <c r="C10" s="49"/>
      <c r="D10" s="49"/>
      <c r="E10" s="49"/>
      <c r="F10" s="49"/>
      <c r="G10" s="49"/>
      <c r="H10" s="49"/>
      <c r="I10" s="49"/>
      <c r="J10" s="59"/>
      <c r="Q10" s="51"/>
    </row>
    <row r="11" spans="2:17" ht="17.100000000000001" customHeight="1" x14ac:dyDescent="0.4">
      <c r="B11" s="49"/>
      <c r="C11" s="49"/>
      <c r="D11" s="49"/>
      <c r="E11" s="49"/>
      <c r="F11" s="49"/>
      <c r="G11" s="49"/>
      <c r="H11" s="49"/>
      <c r="I11" s="49"/>
      <c r="J11" s="59"/>
      <c r="Q11" s="51"/>
    </row>
    <row r="12" spans="2:17" ht="17.100000000000001" customHeight="1" x14ac:dyDescent="0.4">
      <c r="B12" s="49"/>
      <c r="C12" s="49"/>
      <c r="D12" s="49"/>
      <c r="E12" s="49"/>
      <c r="F12" s="49"/>
      <c r="G12" s="49"/>
      <c r="H12" s="49"/>
      <c r="I12" s="49"/>
      <c r="J12" s="59"/>
      <c r="Q12" s="51"/>
    </row>
    <row r="13" spans="2:17" ht="17.100000000000001" customHeight="1" x14ac:dyDescent="0.4">
      <c r="B13" s="49"/>
      <c r="C13" s="49"/>
      <c r="D13" s="49"/>
      <c r="E13" s="49"/>
      <c r="F13" s="49"/>
      <c r="G13" s="49"/>
      <c r="H13" s="49"/>
      <c r="I13" s="49"/>
      <c r="J13" s="59"/>
      <c r="Q13" s="51"/>
    </row>
    <row r="14" spans="2:17" ht="17.100000000000001" customHeight="1" x14ac:dyDescent="0.4">
      <c r="B14" s="49"/>
      <c r="C14" s="49"/>
      <c r="D14" s="49"/>
      <c r="E14" s="49"/>
      <c r="F14" s="49"/>
      <c r="G14" s="49"/>
      <c r="H14" s="49"/>
      <c r="I14" s="49"/>
      <c r="J14" s="59"/>
      <c r="Q14" s="51"/>
    </row>
    <row r="15" spans="2:17" ht="17.100000000000001" customHeight="1" x14ac:dyDescent="0.4">
      <c r="B15" s="49"/>
      <c r="C15" s="49"/>
      <c r="D15" s="49"/>
      <c r="E15" s="49"/>
      <c r="F15" s="49"/>
      <c r="G15" s="49"/>
      <c r="H15" s="49"/>
      <c r="I15" s="49"/>
      <c r="J15" s="59"/>
      <c r="Q15" s="51"/>
    </row>
    <row r="16" spans="2:17" ht="17.100000000000001" customHeight="1" x14ac:dyDescent="0.4">
      <c r="B16" s="49"/>
      <c r="C16" s="49"/>
      <c r="D16" s="49"/>
      <c r="E16" s="49"/>
      <c r="F16" s="49"/>
      <c r="G16" s="49"/>
      <c r="H16" s="49"/>
      <c r="I16" s="49"/>
      <c r="J16" s="59"/>
      <c r="Q16" s="51"/>
    </row>
    <row r="17" spans="1:17" ht="17.100000000000001" customHeight="1" x14ac:dyDescent="0.4">
      <c r="B17" s="49"/>
      <c r="C17" s="49"/>
      <c r="D17" s="49"/>
      <c r="E17" s="49"/>
      <c r="F17" s="49"/>
      <c r="G17" s="49"/>
      <c r="H17" s="49"/>
      <c r="I17" s="49"/>
      <c r="J17" s="59"/>
      <c r="Q17" s="51"/>
    </row>
    <row r="18" spans="1:17" ht="17.100000000000001" customHeight="1" thickBot="1" x14ac:dyDescent="0.45">
      <c r="B18" s="61"/>
      <c r="C18" s="61"/>
      <c r="D18" s="61"/>
      <c r="E18" s="61"/>
      <c r="F18" s="61"/>
      <c r="G18" s="61"/>
      <c r="H18" s="61"/>
      <c r="I18" s="61"/>
      <c r="J18" s="62"/>
      <c r="Q18" s="51"/>
    </row>
    <row r="19" spans="1:17" ht="17.100000000000001" customHeight="1" thickBot="1" x14ac:dyDescent="0.45">
      <c r="J19" s="60">
        <f>SUBTOTAL(109,InKind[Amount:])</f>
        <v>0</v>
      </c>
      <c r="Q19" s="51"/>
    </row>
    <row r="20" spans="1:17" ht="11.25" x14ac:dyDescent="0.4">
      <c r="A20" s="277" t="s">
        <v>130</v>
      </c>
      <c r="B20" s="277"/>
      <c r="C20" s="277"/>
      <c r="D20" s="277"/>
      <c r="E20" s="277"/>
      <c r="F20" s="277"/>
      <c r="G20" s="277"/>
      <c r="H20" s="277"/>
      <c r="I20" s="277"/>
      <c r="K20" s="47"/>
      <c r="L20" s="133"/>
      <c r="P20" s="51"/>
    </row>
    <row r="21" spans="1:17" ht="17.100000000000001" customHeight="1" x14ac:dyDescent="0.4">
      <c r="A21" s="277"/>
      <c r="B21" s="277"/>
      <c r="C21" s="277"/>
      <c r="D21" s="277"/>
      <c r="E21" s="277"/>
      <c r="F21" s="277"/>
      <c r="G21" s="277"/>
      <c r="H21" s="277"/>
      <c r="I21" s="277"/>
      <c r="K21" s="47"/>
      <c r="L21" s="133"/>
      <c r="P21" s="51"/>
    </row>
    <row r="22" spans="1:17" ht="17.100000000000001" customHeight="1" x14ac:dyDescent="0.4">
      <c r="B22" s="122"/>
      <c r="C22" s="123"/>
      <c r="D22" s="121"/>
      <c r="E22" s="121"/>
      <c r="F22" s="121"/>
      <c r="G22" s="122"/>
      <c r="H22" s="118"/>
      <c r="I22" s="118"/>
      <c r="K22" s="47"/>
      <c r="L22" s="133"/>
      <c r="P22" s="51"/>
    </row>
    <row r="23" spans="1:17" ht="17.100000000000001" customHeight="1" x14ac:dyDescent="0.4">
      <c r="A23" s="175" t="s">
        <v>131</v>
      </c>
      <c r="B23" s="122"/>
      <c r="C23" s="123"/>
      <c r="D23" s="121"/>
      <c r="E23" s="121"/>
      <c r="F23" s="121" t="s">
        <v>132</v>
      </c>
      <c r="G23" s="122"/>
      <c r="H23" s="118"/>
      <c r="I23" s="118"/>
      <c r="K23" s="47"/>
      <c r="L23" s="133"/>
      <c r="P23" s="51"/>
    </row>
    <row r="24" spans="1:17" ht="17.100000000000001" customHeight="1" x14ac:dyDescent="0.4">
      <c r="A24" s="122"/>
      <c r="B24" s="288" t="s">
        <v>80</v>
      </c>
      <c r="C24" s="288"/>
      <c r="D24" s="288"/>
      <c r="E24" s="121"/>
      <c r="F24" s="288" t="s">
        <v>80</v>
      </c>
      <c r="G24" s="288"/>
      <c r="K24" s="47"/>
      <c r="L24" s="133"/>
      <c r="P24" s="51"/>
    </row>
    <row r="25" spans="1:17" ht="11.25" x14ac:dyDescent="0.4">
      <c r="C25" s="50"/>
      <c r="D25" s="46"/>
      <c r="G25" s="44"/>
      <c r="K25" s="47"/>
      <c r="L25" s="133"/>
      <c r="P25" s="51"/>
    </row>
    <row r="26" spans="1:17" ht="11.25" x14ac:dyDescent="0.4">
      <c r="A26" s="135" t="s">
        <v>133</v>
      </c>
      <c r="B26" s="136"/>
      <c r="C26" s="137"/>
      <c r="D26" s="138"/>
      <c r="E26" s="138"/>
      <c r="F26" s="138"/>
      <c r="G26" s="136"/>
      <c r="H26" s="136"/>
      <c r="I26" s="139"/>
      <c r="K26" s="47"/>
      <c r="L26" s="133"/>
      <c r="P26" s="51"/>
    </row>
    <row r="27" spans="1:17" ht="11.25" customHeight="1" x14ac:dyDescent="0.4">
      <c r="A27" s="290" t="s">
        <v>134</v>
      </c>
      <c r="B27" s="291"/>
      <c r="C27" s="291"/>
      <c r="D27" s="291"/>
      <c r="E27" s="291"/>
      <c r="F27" s="291"/>
      <c r="G27" s="291"/>
      <c r="H27" s="291"/>
      <c r="I27" s="292"/>
      <c r="K27" s="47"/>
      <c r="L27" s="133"/>
      <c r="P27" s="51"/>
    </row>
    <row r="28" spans="1:17" ht="17.100000000000001" customHeight="1" x14ac:dyDescent="0.4">
      <c r="A28" s="140"/>
      <c r="B28" s="141"/>
      <c r="C28" s="142"/>
      <c r="D28" s="143"/>
      <c r="E28" s="143"/>
      <c r="F28" s="143"/>
      <c r="G28" s="141"/>
      <c r="H28" s="144"/>
      <c r="I28" s="145"/>
      <c r="K28" s="47"/>
      <c r="L28" s="133"/>
      <c r="P28" s="51"/>
    </row>
    <row r="29" spans="1:17" ht="17.100000000000001" customHeight="1" x14ac:dyDescent="0.4">
      <c r="A29" s="146" t="s">
        <v>131</v>
      </c>
      <c r="B29" s="141"/>
      <c r="C29" s="142"/>
      <c r="D29" s="143"/>
      <c r="E29" s="143"/>
      <c r="F29" s="143" t="s">
        <v>132</v>
      </c>
      <c r="G29" s="141"/>
      <c r="H29" s="144"/>
      <c r="I29" s="145"/>
      <c r="K29" s="47"/>
      <c r="L29" s="133"/>
      <c r="P29" s="51"/>
    </row>
    <row r="30" spans="1:17" ht="17.100000000000001" customHeight="1" x14ac:dyDescent="0.4">
      <c r="A30" s="147"/>
      <c r="B30" s="289" t="s">
        <v>80</v>
      </c>
      <c r="C30" s="289"/>
      <c r="D30" s="289"/>
      <c r="E30" s="148"/>
      <c r="F30" s="289" t="s">
        <v>80</v>
      </c>
      <c r="G30" s="289"/>
      <c r="H30" s="149"/>
      <c r="I30" s="150"/>
      <c r="K30" s="47"/>
      <c r="L30" s="133"/>
      <c r="P30" s="51"/>
    </row>
    <row r="31" spans="1:17" ht="11.25" x14ac:dyDescent="0.4">
      <c r="Q31" s="51"/>
    </row>
    <row r="32" spans="1:17" ht="11.25" x14ac:dyDescent="0.4">
      <c r="Q32" s="51"/>
    </row>
    <row r="33" spans="17:17" ht="11.25" x14ac:dyDescent="0.4">
      <c r="Q33" s="51"/>
    </row>
    <row r="34" spans="17:17" ht="11.25" x14ac:dyDescent="0.4">
      <c r="Q34" s="51"/>
    </row>
    <row r="35" spans="17:17" ht="11.25" x14ac:dyDescent="0.4">
      <c r="Q35" s="51"/>
    </row>
    <row r="36" spans="17:17" ht="11.25" x14ac:dyDescent="0.4">
      <c r="Q36" s="51"/>
    </row>
    <row r="37" spans="17:17" ht="11.25" x14ac:dyDescent="0.4">
      <c r="Q37" s="51"/>
    </row>
    <row r="38" spans="17:17" ht="11.25" x14ac:dyDescent="0.4">
      <c r="Q38" s="51"/>
    </row>
    <row r="39" spans="17:17" ht="11.25" x14ac:dyDescent="0.4">
      <c r="Q39" s="51"/>
    </row>
    <row r="40" spans="17:17" ht="11.25" x14ac:dyDescent="0.4">
      <c r="Q40" s="51"/>
    </row>
    <row r="41" spans="17:17" ht="11.25" x14ac:dyDescent="0.4">
      <c r="Q41" s="51"/>
    </row>
    <row r="42" spans="17:17" ht="11.25" x14ac:dyDescent="0.4">
      <c r="Q42" s="51"/>
    </row>
    <row r="43" spans="17:17" ht="11.25" x14ac:dyDescent="0.4">
      <c r="Q43" s="51"/>
    </row>
    <row r="44" spans="17:17" ht="11.25" x14ac:dyDescent="0.4">
      <c r="Q44" s="51"/>
    </row>
    <row r="45" spans="17:17" ht="11.25" x14ac:dyDescent="0.4">
      <c r="Q45" s="51"/>
    </row>
    <row r="46" spans="17:17" ht="11.25" x14ac:dyDescent="0.4">
      <c r="Q46" s="51"/>
    </row>
    <row r="47" spans="17:17" ht="11.25" x14ac:dyDescent="0.4">
      <c r="Q47" s="51"/>
    </row>
    <row r="48" spans="17:17" ht="11.25" x14ac:dyDescent="0.4">
      <c r="Q48" s="51"/>
    </row>
    <row r="49" spans="1:17" ht="11.25" x14ac:dyDescent="0.4">
      <c r="Q49" s="51"/>
    </row>
    <row r="50" spans="1:17" ht="11.25" x14ac:dyDescent="0.4">
      <c r="Q50" s="51"/>
    </row>
    <row r="51" spans="1:17" ht="11.25" x14ac:dyDescent="0.4">
      <c r="Q51" s="51"/>
    </row>
    <row r="52" spans="1:17" ht="11.25" x14ac:dyDescent="0.4">
      <c r="Q52" s="51"/>
    </row>
    <row r="53" spans="1:17" ht="11.25" x14ac:dyDescent="0.4">
      <c r="Q53" s="51"/>
    </row>
    <row r="54" spans="1:17" ht="11.25" x14ac:dyDescent="0.4">
      <c r="Q54" s="51"/>
    </row>
    <row r="55" spans="1:17" ht="11.25" x14ac:dyDescent="0.4">
      <c r="Q55" s="51"/>
    </row>
    <row r="56" spans="1:17" ht="11.25" x14ac:dyDescent="0.4">
      <c r="Q56" s="51"/>
    </row>
    <row r="57" spans="1:17" ht="11.25" x14ac:dyDescent="0.4">
      <c r="Q57" s="51"/>
    </row>
    <row r="58" spans="1:17" ht="11.25" x14ac:dyDescent="0.4">
      <c r="Q58" s="51"/>
    </row>
    <row r="59" spans="1:17" ht="11.25" x14ac:dyDescent="0.4">
      <c r="Q59" s="51"/>
    </row>
    <row r="60" spans="1:17" ht="11.25" x14ac:dyDescent="0.4">
      <c r="Q60" s="51"/>
    </row>
    <row r="61" spans="1:17" ht="11.25" x14ac:dyDescent="0.4">
      <c r="Q61" s="51"/>
    </row>
    <row r="62" spans="1:17" ht="11.25" x14ac:dyDescent="0.4">
      <c r="Q62" s="51"/>
    </row>
    <row r="63" spans="1:17" ht="11.25" x14ac:dyDescent="0.4">
      <c r="Q63" s="51"/>
    </row>
    <row r="64" spans="1:17" ht="33.6" customHeight="1" x14ac:dyDescent="0.4">
      <c r="A64" s="55"/>
      <c r="P64" s="56"/>
      <c r="Q64" s="51"/>
    </row>
    <row r="65" spans="1:17" ht="33.6" customHeight="1" x14ac:dyDescent="0.4">
      <c r="A65" s="55"/>
      <c r="P65" s="56"/>
      <c r="Q65" s="51"/>
    </row>
    <row r="66" spans="1:17" ht="33.6" customHeight="1" x14ac:dyDescent="0.4">
      <c r="A66" s="55"/>
      <c r="P66" s="56"/>
      <c r="Q66" s="51"/>
    </row>
    <row r="67" spans="1:17" ht="33.6" customHeight="1" x14ac:dyDescent="0.4">
      <c r="A67" s="55"/>
      <c r="P67" s="56"/>
      <c r="Q67" s="51"/>
    </row>
    <row r="68" spans="1:17" ht="33.6" customHeight="1" x14ac:dyDescent="0.4">
      <c r="A68" s="55"/>
      <c r="P68" s="56"/>
      <c r="Q68" s="51"/>
    </row>
    <row r="69" spans="1:17" ht="33.6" customHeight="1" x14ac:dyDescent="0.4">
      <c r="A69" s="55"/>
      <c r="P69" s="56"/>
      <c r="Q69" s="51"/>
    </row>
    <row r="70" spans="1:17" ht="33.6" customHeight="1" x14ac:dyDescent="0.4">
      <c r="A70" s="55"/>
      <c r="P70" s="56"/>
      <c r="Q70" s="51"/>
    </row>
    <row r="71" spans="1:17" ht="33.6" customHeight="1" x14ac:dyDescent="0.4">
      <c r="A71" s="55"/>
      <c r="P71" s="56"/>
      <c r="Q71" s="51"/>
    </row>
    <row r="72" spans="1:17" ht="33.6" customHeight="1" x14ac:dyDescent="0.4">
      <c r="A72" s="55"/>
      <c r="P72" s="56"/>
      <c r="Q72" s="51"/>
    </row>
    <row r="73" spans="1:17" ht="33.6" customHeight="1" x14ac:dyDescent="0.4">
      <c r="A73" s="55"/>
      <c r="P73" s="56"/>
      <c r="Q73" s="51"/>
    </row>
    <row r="74" spans="1:17" ht="33.6" customHeight="1" x14ac:dyDescent="0.4">
      <c r="A74" s="55"/>
      <c r="P74" s="56"/>
      <c r="Q74" s="51"/>
    </row>
    <row r="75" spans="1:17" ht="33.6" customHeight="1" x14ac:dyDescent="0.4">
      <c r="A75" s="55"/>
      <c r="P75" s="56"/>
      <c r="Q75" s="51"/>
    </row>
    <row r="76" spans="1:17" ht="33.6" customHeight="1" x14ac:dyDescent="0.4">
      <c r="A76" s="55"/>
      <c r="P76" s="56"/>
      <c r="Q76" s="51"/>
    </row>
    <row r="77" spans="1:17" ht="33.6" customHeight="1" x14ac:dyDescent="0.4">
      <c r="A77" s="55"/>
      <c r="P77" s="56"/>
      <c r="Q77" s="51"/>
    </row>
    <row r="78" spans="1:17" ht="33.6" customHeight="1" x14ac:dyDescent="0.4">
      <c r="A78" s="55"/>
      <c r="P78" s="56"/>
      <c r="Q78" s="51"/>
    </row>
    <row r="79" spans="1:17" ht="33.6" customHeight="1" x14ac:dyDescent="0.4">
      <c r="A79" s="55"/>
      <c r="P79" s="56"/>
      <c r="Q79" s="51"/>
    </row>
    <row r="80" spans="1:17" ht="33.6" customHeight="1" x14ac:dyDescent="0.4">
      <c r="A80" s="55"/>
      <c r="P80" s="56"/>
      <c r="Q80" s="51"/>
    </row>
    <row r="81" spans="1:17" ht="33.6" customHeight="1" x14ac:dyDescent="0.4">
      <c r="A81" s="55"/>
      <c r="P81" s="56"/>
      <c r="Q81" s="51"/>
    </row>
    <row r="82" spans="1:17" ht="33.6" customHeight="1" x14ac:dyDescent="0.4">
      <c r="A82" s="55"/>
      <c r="P82" s="56"/>
      <c r="Q82" s="51"/>
    </row>
    <row r="83" spans="1:17" ht="33.6" customHeight="1" x14ac:dyDescent="0.4">
      <c r="A83" s="55"/>
      <c r="P83" s="56"/>
      <c r="Q83" s="51"/>
    </row>
    <row r="84" spans="1:17" ht="33.6" customHeight="1" x14ac:dyDescent="0.4">
      <c r="A84" s="55"/>
      <c r="P84" s="56"/>
      <c r="Q84" s="51"/>
    </row>
    <row r="85" spans="1:17" ht="33.6" customHeight="1" x14ac:dyDescent="0.4">
      <c r="A85" s="55"/>
      <c r="P85" s="56"/>
      <c r="Q85" s="51"/>
    </row>
    <row r="86" spans="1:17" ht="33.6" customHeight="1" x14ac:dyDescent="0.4">
      <c r="A86" s="55"/>
      <c r="P86" s="56"/>
      <c r="Q86" s="51"/>
    </row>
    <row r="87" spans="1:17" ht="33.6" customHeight="1" x14ac:dyDescent="0.4">
      <c r="A87" s="55"/>
      <c r="P87" s="56"/>
      <c r="Q87" s="51"/>
    </row>
    <row r="88" spans="1:17" ht="33.6" customHeight="1" x14ac:dyDescent="0.4">
      <c r="A88" s="55"/>
      <c r="P88" s="56"/>
      <c r="Q88" s="51"/>
    </row>
    <row r="89" spans="1:17" ht="33.6" customHeight="1" x14ac:dyDescent="0.4">
      <c r="A89" s="55"/>
      <c r="P89" s="56"/>
      <c r="Q89" s="51"/>
    </row>
    <row r="90" spans="1:17" ht="33.6" customHeight="1" x14ac:dyDescent="0.4">
      <c r="A90" s="55"/>
      <c r="P90" s="56"/>
      <c r="Q90" s="51"/>
    </row>
    <row r="91" spans="1:17" ht="33.6" customHeight="1" x14ac:dyDescent="0.4">
      <c r="A91" s="55"/>
      <c r="P91" s="56"/>
      <c r="Q91" s="51"/>
    </row>
    <row r="92" spans="1:17" ht="33.6" customHeight="1" x14ac:dyDescent="0.4">
      <c r="A92" s="55"/>
      <c r="P92" s="56"/>
      <c r="Q92" s="51"/>
    </row>
    <row r="93" spans="1:17" ht="33.6" customHeight="1" x14ac:dyDescent="0.4">
      <c r="A93" s="55"/>
      <c r="P93" s="56"/>
      <c r="Q93" s="51"/>
    </row>
    <row r="94" spans="1:17" ht="33.6" customHeight="1" x14ac:dyDescent="0.4">
      <c r="A94" s="55"/>
      <c r="P94" s="56"/>
      <c r="Q94" s="51"/>
    </row>
    <row r="95" spans="1:17" ht="33.6" customHeight="1" x14ac:dyDescent="0.4">
      <c r="A95" s="55"/>
      <c r="P95" s="56"/>
      <c r="Q95" s="51"/>
    </row>
    <row r="96" spans="1:17" ht="33.6" customHeight="1" x14ac:dyDescent="0.4">
      <c r="A96" s="55"/>
      <c r="P96" s="56"/>
      <c r="Q96" s="51"/>
    </row>
    <row r="97" spans="1:17" ht="33.6" customHeight="1" x14ac:dyDescent="0.4">
      <c r="A97" s="55"/>
      <c r="P97" s="56"/>
      <c r="Q97" s="51"/>
    </row>
    <row r="98" spans="1:17" ht="33.6" customHeight="1" x14ac:dyDescent="0.4">
      <c r="A98" s="55"/>
      <c r="P98" s="56"/>
      <c r="Q98" s="51"/>
    </row>
    <row r="99" spans="1:17" ht="33.6" customHeight="1" x14ac:dyDescent="0.4">
      <c r="A99" s="55"/>
      <c r="P99" s="56"/>
      <c r="Q99" s="51"/>
    </row>
    <row r="100" spans="1:17" ht="33.6" customHeight="1" x14ac:dyDescent="0.4">
      <c r="A100" s="55"/>
      <c r="P100" s="56"/>
      <c r="Q100" s="51"/>
    </row>
    <row r="101" spans="1:17" ht="33.6" customHeight="1" x14ac:dyDescent="0.4">
      <c r="A101" s="55"/>
      <c r="P101" s="56"/>
      <c r="Q101" s="51"/>
    </row>
    <row r="102" spans="1:17" ht="33.6" customHeight="1" x14ac:dyDescent="0.4">
      <c r="A102" s="55"/>
      <c r="P102" s="56"/>
      <c r="Q102" s="51"/>
    </row>
    <row r="103" spans="1:17" ht="33.6" customHeight="1" x14ac:dyDescent="0.4">
      <c r="A103" s="55"/>
      <c r="P103" s="56"/>
      <c r="Q103" s="51"/>
    </row>
    <row r="104" spans="1:17" ht="33.6" customHeight="1" x14ac:dyDescent="0.4">
      <c r="A104" s="55"/>
      <c r="P104" s="56"/>
      <c r="Q104" s="51"/>
    </row>
    <row r="105" spans="1:17" ht="33.6" customHeight="1" x14ac:dyDescent="0.4">
      <c r="A105" s="55"/>
      <c r="P105" s="56"/>
      <c r="Q105" s="51"/>
    </row>
    <row r="106" spans="1:17" ht="33.6" customHeight="1" x14ac:dyDescent="0.4">
      <c r="A106" s="55"/>
      <c r="P106" s="56"/>
      <c r="Q106" s="51"/>
    </row>
    <row r="107" spans="1:17" ht="33.6" customHeight="1" x14ac:dyDescent="0.4">
      <c r="A107" s="55"/>
      <c r="P107" s="56"/>
      <c r="Q107" s="51"/>
    </row>
    <row r="108" spans="1:17" ht="33.6" customHeight="1" x14ac:dyDescent="0.4">
      <c r="A108" s="55"/>
      <c r="P108" s="56"/>
      <c r="Q108" s="51"/>
    </row>
    <row r="109" spans="1:17" ht="33.6" customHeight="1" x14ac:dyDescent="0.4">
      <c r="A109" s="55"/>
      <c r="P109" s="56"/>
      <c r="Q109" s="51"/>
    </row>
    <row r="110" spans="1:17" ht="33.6" customHeight="1" x14ac:dyDescent="0.4">
      <c r="A110" s="55"/>
      <c r="P110" s="56"/>
      <c r="Q110" s="51"/>
    </row>
    <row r="111" spans="1:17" ht="33.6" customHeight="1" x14ac:dyDescent="0.4">
      <c r="A111" s="55"/>
      <c r="P111" s="56"/>
      <c r="Q111" s="51"/>
    </row>
    <row r="112" spans="1:17" ht="33.6" customHeight="1" x14ac:dyDescent="0.4">
      <c r="A112" s="55"/>
      <c r="P112" s="56"/>
      <c r="Q112" s="51"/>
    </row>
    <row r="113" spans="1:17" ht="33.6" customHeight="1" x14ac:dyDescent="0.4">
      <c r="A113" s="55"/>
      <c r="P113" s="56"/>
      <c r="Q113" s="51"/>
    </row>
    <row r="114" spans="1:17" ht="33.6" customHeight="1" x14ac:dyDescent="0.4">
      <c r="A114" s="55"/>
      <c r="P114" s="56"/>
      <c r="Q114" s="51"/>
    </row>
    <row r="115" spans="1:17" ht="33.6" customHeight="1" x14ac:dyDescent="0.4">
      <c r="A115" s="55"/>
      <c r="P115" s="56"/>
      <c r="Q115" s="51"/>
    </row>
    <row r="116" spans="1:17" ht="33.6" customHeight="1" x14ac:dyDescent="0.4">
      <c r="A116" s="55"/>
      <c r="P116" s="56"/>
      <c r="Q116" s="51"/>
    </row>
    <row r="117" spans="1:17" ht="33.6" customHeight="1" x14ac:dyDescent="0.4">
      <c r="A117" s="55"/>
      <c r="P117" s="56"/>
      <c r="Q117" s="51"/>
    </row>
    <row r="118" spans="1:17" ht="33.6" customHeight="1" x14ac:dyDescent="0.4">
      <c r="A118" s="55"/>
      <c r="P118" s="56"/>
      <c r="Q118" s="51"/>
    </row>
    <row r="119" spans="1:17" ht="33.6" customHeight="1" x14ac:dyDescent="0.4">
      <c r="A119" s="55"/>
      <c r="P119" s="56"/>
      <c r="Q119" s="51"/>
    </row>
    <row r="120" spans="1:17" ht="33.6" customHeight="1" x14ac:dyDescent="0.4">
      <c r="A120" s="55"/>
      <c r="P120" s="56"/>
      <c r="Q120" s="51"/>
    </row>
    <row r="121" spans="1:17" ht="33.6" customHeight="1" x14ac:dyDescent="0.4">
      <c r="A121" s="55"/>
      <c r="P121" s="56"/>
      <c r="Q121" s="51"/>
    </row>
    <row r="122" spans="1:17" ht="33.6" customHeight="1" x14ac:dyDescent="0.4">
      <c r="A122" s="55"/>
      <c r="P122" s="56"/>
      <c r="Q122" s="51"/>
    </row>
    <row r="123" spans="1:17" ht="33.6" customHeight="1" x14ac:dyDescent="0.4">
      <c r="A123" s="55"/>
      <c r="P123" s="56"/>
      <c r="Q123" s="51"/>
    </row>
    <row r="124" spans="1:17" ht="33.6" customHeight="1" x14ac:dyDescent="0.4">
      <c r="A124" s="55"/>
      <c r="P124" s="56"/>
      <c r="Q124" s="51"/>
    </row>
    <row r="125" spans="1:17" ht="33.6" customHeight="1" x14ac:dyDescent="0.4">
      <c r="A125" s="55"/>
      <c r="P125" s="56"/>
      <c r="Q125" s="51"/>
    </row>
    <row r="126" spans="1:17" ht="33.6" customHeight="1" x14ac:dyDescent="0.4">
      <c r="A126" s="55"/>
      <c r="P126" s="56"/>
      <c r="Q126" s="51"/>
    </row>
    <row r="127" spans="1:17" ht="33.6" customHeight="1" x14ac:dyDescent="0.4">
      <c r="A127" s="55"/>
      <c r="P127" s="56"/>
      <c r="Q127" s="51"/>
    </row>
    <row r="128" spans="1:17" ht="33.6" customHeight="1" x14ac:dyDescent="0.4">
      <c r="A128" s="55"/>
      <c r="P128" s="56"/>
      <c r="Q128" s="51"/>
    </row>
    <row r="129" spans="1:17" ht="33.6" customHeight="1" x14ac:dyDescent="0.4">
      <c r="A129" s="55"/>
      <c r="P129" s="56"/>
      <c r="Q129" s="51"/>
    </row>
    <row r="130" spans="1:17" ht="33.6" customHeight="1" x14ac:dyDescent="0.4">
      <c r="A130" s="55"/>
      <c r="P130" s="56"/>
      <c r="Q130" s="51"/>
    </row>
    <row r="131" spans="1:17" ht="33.6" customHeight="1" x14ac:dyDescent="0.4">
      <c r="A131" s="55"/>
      <c r="P131" s="56"/>
      <c r="Q131" s="51"/>
    </row>
    <row r="132" spans="1:17" ht="33.6" customHeight="1" x14ac:dyDescent="0.4">
      <c r="A132" s="55"/>
      <c r="P132" s="56"/>
      <c r="Q132" s="51"/>
    </row>
    <row r="133" spans="1:17" ht="33.6" customHeight="1" x14ac:dyDescent="0.4">
      <c r="A133" s="55"/>
      <c r="P133" s="56"/>
      <c r="Q133" s="51"/>
    </row>
    <row r="134" spans="1:17" ht="33.6" customHeight="1" x14ac:dyDescent="0.4">
      <c r="A134" s="55"/>
      <c r="P134" s="56"/>
      <c r="Q134" s="51"/>
    </row>
    <row r="135" spans="1:17" ht="33.6" customHeight="1" x14ac:dyDescent="0.4">
      <c r="A135" s="55"/>
      <c r="P135" s="56"/>
      <c r="Q135" s="51"/>
    </row>
    <row r="136" spans="1:17" ht="33.6" customHeight="1" x14ac:dyDescent="0.4">
      <c r="A136" s="55"/>
      <c r="P136" s="56"/>
      <c r="Q136" s="51"/>
    </row>
    <row r="137" spans="1:17" ht="33.6" customHeight="1" x14ac:dyDescent="0.4">
      <c r="A137" s="55"/>
      <c r="P137" s="56"/>
      <c r="Q137" s="51"/>
    </row>
    <row r="138" spans="1:17" ht="33.6" customHeight="1" x14ac:dyDescent="0.4">
      <c r="A138" s="55"/>
      <c r="P138" s="56"/>
      <c r="Q138" s="51"/>
    </row>
    <row r="139" spans="1:17" ht="33.6" customHeight="1" x14ac:dyDescent="0.4">
      <c r="A139" s="55"/>
      <c r="P139" s="56"/>
      <c r="Q139" s="51"/>
    </row>
    <row r="140" spans="1:17" ht="33.6" customHeight="1" x14ac:dyDescent="0.4">
      <c r="A140" s="55"/>
      <c r="P140" s="56"/>
      <c r="Q140" s="51"/>
    </row>
    <row r="141" spans="1:17" ht="33.6" customHeight="1" x14ac:dyDescent="0.4">
      <c r="A141" s="55"/>
      <c r="P141" s="56"/>
      <c r="Q141" s="51"/>
    </row>
    <row r="142" spans="1:17" ht="33.6" customHeight="1" x14ac:dyDescent="0.4">
      <c r="A142" s="55"/>
      <c r="P142" s="56"/>
      <c r="Q142" s="51"/>
    </row>
    <row r="143" spans="1:17" ht="33.6" customHeight="1" x14ac:dyDescent="0.4">
      <c r="A143" s="55"/>
      <c r="P143" s="56"/>
      <c r="Q143" s="51"/>
    </row>
    <row r="144" spans="1:17" ht="33.6" customHeight="1" x14ac:dyDescent="0.4">
      <c r="A144" s="55"/>
      <c r="P144" s="56"/>
      <c r="Q144" s="51"/>
    </row>
    <row r="145" spans="1:16" ht="33.6" customHeight="1" x14ac:dyDescent="0.4">
      <c r="A145" s="55"/>
      <c r="P145" s="56"/>
    </row>
    <row r="146" spans="1:16" ht="33.6" customHeight="1" x14ac:dyDescent="0.4">
      <c r="A146" s="55"/>
      <c r="P146" s="56"/>
    </row>
    <row r="147" spans="1:16" ht="33.6" customHeight="1" x14ac:dyDescent="0.4">
      <c r="A147" s="55"/>
      <c r="P147" s="56"/>
    </row>
    <row r="148" spans="1:16" ht="33.6" customHeight="1" x14ac:dyDescent="0.4">
      <c r="A148" s="55"/>
      <c r="P148" s="56"/>
    </row>
    <row r="149" spans="1:16" ht="33.6" customHeight="1" x14ac:dyDescent="0.4">
      <c r="A149" s="55"/>
      <c r="P149" s="56"/>
    </row>
    <row r="150" spans="1:16" ht="33.6" customHeight="1" x14ac:dyDescent="0.4">
      <c r="A150" s="55"/>
      <c r="P150" s="56"/>
    </row>
    <row r="151" spans="1:16" ht="33.6" customHeight="1" x14ac:dyDescent="0.4">
      <c r="A151" s="55"/>
      <c r="P151" s="56"/>
    </row>
    <row r="152" spans="1:16" ht="30" customHeight="1" x14ac:dyDescent="0.4">
      <c r="A152" s="55"/>
      <c r="P152" s="56"/>
    </row>
    <row r="153" spans="1:16" ht="30" customHeight="1" x14ac:dyDescent="0.4">
      <c r="A153" s="55"/>
      <c r="P153" s="56"/>
    </row>
    <row r="154" spans="1:16" ht="30" customHeight="1" x14ac:dyDescent="0.4">
      <c r="A154" s="55"/>
      <c r="P154" s="56"/>
    </row>
    <row r="155" spans="1:16" ht="30" customHeight="1" x14ac:dyDescent="0.4">
      <c r="A155" s="55"/>
      <c r="P155" s="56"/>
    </row>
    <row r="156" spans="1:16" ht="30" customHeight="1" x14ac:dyDescent="0.4">
      <c r="A156" s="55"/>
      <c r="P156" s="56"/>
    </row>
    <row r="157" spans="1:16" ht="30" customHeight="1" x14ac:dyDescent="0.4">
      <c r="A157" s="55"/>
      <c r="P157" s="56"/>
    </row>
    <row r="158" spans="1:16" ht="30" customHeight="1" x14ac:dyDescent="0.4">
      <c r="A158" s="55"/>
      <c r="P158" s="56"/>
    </row>
    <row r="159" spans="1:16" ht="30" customHeight="1" x14ac:dyDescent="0.4">
      <c r="A159" s="55"/>
      <c r="P159" s="56"/>
    </row>
    <row r="160" spans="1:16" ht="30" customHeight="1" x14ac:dyDescent="0.4">
      <c r="A160" s="55"/>
      <c r="P160" s="56"/>
    </row>
    <row r="161" spans="1:16" ht="30" customHeight="1" x14ac:dyDescent="0.4">
      <c r="A161" s="55"/>
      <c r="P161" s="56"/>
    </row>
    <row r="162" spans="1:16" ht="30" customHeight="1" x14ac:dyDescent="0.4">
      <c r="A162" s="55"/>
      <c r="P162" s="56"/>
    </row>
    <row r="163" spans="1:16" ht="30" customHeight="1" x14ac:dyDescent="0.4">
      <c r="A163" s="55"/>
      <c r="P163" s="56"/>
    </row>
    <row r="164" spans="1:16" ht="30" customHeight="1" x14ac:dyDescent="0.4">
      <c r="A164" s="55"/>
      <c r="P164" s="56"/>
    </row>
    <row r="165" spans="1:16" ht="30" customHeight="1" x14ac:dyDescent="0.4">
      <c r="A165" s="55"/>
      <c r="P165" s="56"/>
    </row>
    <row r="166" spans="1:16" ht="30" customHeight="1" x14ac:dyDescent="0.4">
      <c r="A166" s="55"/>
      <c r="P166" s="56"/>
    </row>
    <row r="167" spans="1:16" ht="30" customHeight="1" x14ac:dyDescent="0.4">
      <c r="A167" s="55"/>
      <c r="P167" s="56"/>
    </row>
    <row r="168" spans="1:16" ht="30" customHeight="1" x14ac:dyDescent="0.4">
      <c r="A168" s="55"/>
      <c r="P168" s="56"/>
    </row>
    <row r="169" spans="1:16" ht="30" customHeight="1" x14ac:dyDescent="0.4">
      <c r="A169" s="55"/>
      <c r="P169" s="56"/>
    </row>
    <row r="170" spans="1:16" ht="30" customHeight="1" x14ac:dyDescent="0.4">
      <c r="A170" s="55"/>
      <c r="P170" s="56"/>
    </row>
    <row r="171" spans="1:16" ht="30" customHeight="1" x14ac:dyDescent="0.4">
      <c r="A171" s="55"/>
      <c r="P171" s="56"/>
    </row>
    <row r="172" spans="1:16" ht="30" customHeight="1" x14ac:dyDescent="0.4">
      <c r="A172" s="55"/>
      <c r="P172" s="56"/>
    </row>
    <row r="173" spans="1:16" ht="30" customHeight="1" x14ac:dyDescent="0.4">
      <c r="A173" s="55"/>
      <c r="P173" s="56"/>
    </row>
    <row r="174" spans="1:16" ht="30" customHeight="1" x14ac:dyDescent="0.4">
      <c r="A174" s="55"/>
      <c r="P174" s="56"/>
    </row>
    <row r="175" spans="1:16" ht="30" customHeight="1" x14ac:dyDescent="0.4">
      <c r="A175" s="55"/>
      <c r="P175" s="56"/>
    </row>
    <row r="176" spans="1:16" ht="30" customHeight="1" x14ac:dyDescent="0.4">
      <c r="A176" s="55"/>
      <c r="P176" s="56"/>
    </row>
    <row r="177" spans="1:16" ht="30" customHeight="1" x14ac:dyDescent="0.4">
      <c r="A177" s="55"/>
      <c r="P177" s="56"/>
    </row>
    <row r="178" spans="1:16" ht="30" customHeight="1" x14ac:dyDescent="0.4">
      <c r="A178" s="55"/>
      <c r="P178" s="56"/>
    </row>
    <row r="179" spans="1:16" ht="30" customHeight="1" x14ac:dyDescent="0.4">
      <c r="A179" s="55"/>
      <c r="P179" s="56"/>
    </row>
    <row r="180" spans="1:16" ht="30" customHeight="1" x14ac:dyDescent="0.4">
      <c r="A180" s="55"/>
      <c r="P180" s="56"/>
    </row>
    <row r="181" spans="1:16" ht="30" customHeight="1" x14ac:dyDescent="0.4">
      <c r="A181" s="55"/>
      <c r="P181" s="56"/>
    </row>
    <row r="182" spans="1:16" ht="30" customHeight="1" x14ac:dyDescent="0.4">
      <c r="A182" s="55"/>
      <c r="P182" s="56"/>
    </row>
    <row r="183" spans="1:16" ht="30" customHeight="1" x14ac:dyDescent="0.4">
      <c r="A183" s="55"/>
      <c r="P183" s="56"/>
    </row>
    <row r="184" spans="1:16" ht="30" customHeight="1" x14ac:dyDescent="0.4">
      <c r="A184" s="55"/>
      <c r="P184" s="56"/>
    </row>
    <row r="185" spans="1:16" ht="30" customHeight="1" x14ac:dyDescent="0.4">
      <c r="A185" s="55"/>
      <c r="P185" s="56"/>
    </row>
    <row r="186" spans="1:16" ht="30" customHeight="1" x14ac:dyDescent="0.4">
      <c r="A186" s="55"/>
      <c r="P186" s="56"/>
    </row>
    <row r="187" spans="1:16" ht="30" customHeight="1" x14ac:dyDescent="0.4">
      <c r="A187" s="55"/>
      <c r="P187" s="56"/>
    </row>
    <row r="188" spans="1:16" ht="30" customHeight="1" x14ac:dyDescent="0.4">
      <c r="A188" s="55"/>
      <c r="P188" s="56"/>
    </row>
    <row r="189" spans="1:16" ht="30" customHeight="1" x14ac:dyDescent="0.4">
      <c r="A189" s="55"/>
      <c r="P189" s="56"/>
    </row>
    <row r="190" spans="1:16" ht="30" customHeight="1" x14ac:dyDescent="0.4">
      <c r="A190" s="55"/>
      <c r="P190" s="56"/>
    </row>
    <row r="191" spans="1:16" ht="60.75" customHeight="1" x14ac:dyDescent="0.4">
      <c r="A191" s="55"/>
      <c r="P191" s="56"/>
    </row>
    <row r="192" spans="1:16" ht="30" customHeight="1" x14ac:dyDescent="0.4">
      <c r="A192" s="55"/>
    </row>
    <row r="193" spans="1:1" ht="30" customHeight="1" x14ac:dyDescent="0.4">
      <c r="A193" s="55"/>
    </row>
    <row r="194" spans="1:1" ht="30" customHeight="1" x14ac:dyDescent="0.4">
      <c r="A194" s="55"/>
    </row>
    <row r="195" spans="1:1" ht="30" customHeight="1" x14ac:dyDescent="0.4">
      <c r="A195" s="55"/>
    </row>
  </sheetData>
  <mergeCells count="17">
    <mergeCell ref="B24:D24"/>
    <mergeCell ref="F24:G24"/>
    <mergeCell ref="A27:I27"/>
    <mergeCell ref="B30:D30"/>
    <mergeCell ref="F30:G30"/>
    <mergeCell ref="D5:E5"/>
    <mergeCell ref="I5:J5"/>
    <mergeCell ref="D6:E6"/>
    <mergeCell ref="I6:J6"/>
    <mergeCell ref="A20:I21"/>
    <mergeCell ref="D4:E4"/>
    <mergeCell ref="I4:J4"/>
    <mergeCell ref="B1:E1"/>
    <mergeCell ref="D2:E2"/>
    <mergeCell ref="I2:J2"/>
    <mergeCell ref="D3:E3"/>
    <mergeCell ref="I3:J3"/>
  </mergeCells>
  <conditionalFormatting sqref="A20 A25:A27">
    <cfRule type="duplicateValues" dxfId="3" priority="1"/>
  </conditionalFormatting>
  <conditionalFormatting sqref="B1">
    <cfRule type="duplicateValues" dxfId="2" priority="2"/>
  </conditionalFormatting>
  <conditionalFormatting sqref="B2:B7 B19 B31:B1048576">
    <cfRule type="duplicateValues" dxfId="1" priority="5"/>
  </conditionalFormatting>
  <conditionalFormatting sqref="B8">
    <cfRule type="duplicateValues" dxfId="0" priority="3"/>
  </conditionalFormatting>
  <dataValidations disablePrompts="1" count="12">
    <dataValidation allowBlank="1" showInputMessage="1" showErrorMessage="1" prompt="Shkruani numrin e faturës apo transaksionit bankar" sqref="E9:F9" xr:uid="{2359ACBA-D658-402E-B174-628F526F7A11}"/>
    <dataValidation allowBlank="1" showInputMessage="1" showErrorMessage="1" prompt="Shkruani numrin e Transaksionit duke filluar nga 1 dhe vazhdoni tutje." sqref="B8:B11" xr:uid="{1D855DFE-EF6D-48B7-B1E2-41AF071B4770}"/>
    <dataValidation allowBlank="1" showInputMessage="1" showErrorMessage="1" prompt="Shkruani shumën e depozitit." sqref="J9" xr:uid="{C7F69F0B-F0F1-4A32-82B2-1CB3882F0710}"/>
    <dataValidation type="list" allowBlank="1" showInputMessage="1" showErrorMessage="1" prompt="Shkruani numrin e faturës apo transaksionit bankar" sqref="I9:I18" xr:uid="{17BB6563-2BC9-4C9F-8775-00AD8012214E}">
      <formula1>$M$1:$M$3</formula1>
    </dataValidation>
    <dataValidation allowBlank="1" showInputMessage="1" showErrorMessage="1" prompt="Shkruani shumën e paguar." sqref="J8" xr:uid="{3514BAF1-BC54-47EC-9362-57E1E890BD2F}"/>
    <dataValidation allowBlank="1" showInputMessage="1" showErrorMessage="1" prompt="Përzgjedhni mënyrën e pagesës._x000a_" sqref="I8" xr:uid="{EFD8B5C4-47AE-4609-9139-0370D53E4A4B}"/>
    <dataValidation allowBlank="1" showInputMessage="1" showErrorMessage="1" prompt="Zgjedhni nga Lista linjën përkatëse buxhetore. Mos shkruani me dorë." sqref="H8" xr:uid="{16CFAB2E-DFA1-4729-A6C0-640D21333C7C}"/>
    <dataValidation allowBlank="1" showInputMessage="1" showErrorMessage="1" prompt="Shkruani përshkrimin e shpenzimit." sqref="G8" xr:uid="{3E9F9648-5F58-43E1-99B6-E8CB3DC371F3}"/>
    <dataValidation allowBlank="1" showInputMessage="1" showErrorMessage="1" prompt="Shkruani numrin e faturës apo transaksionit bankar._x000a_" sqref="F8" xr:uid="{7C682741-9FD8-47E9-B1A5-A4C134B42446}"/>
    <dataValidation allowBlank="1" showInputMessage="1" showErrorMessage="1" prompt="Shkruani emrin e Biznesit/Personit që i/është procesuar pagesa._x000a_" sqref="E8" xr:uid="{F0D3C935-7E06-4B9D-A96E-FB6FED99BEDF}"/>
    <dataValidation allowBlank="1" showInputMessage="1" showErrorMessage="1" prompt="Shkruani datën se kur është paguar fatura sipas pasqyrave bankare." sqref="D8" xr:uid="{563AF529-45E5-4835-831C-315BDE195899}"/>
    <dataValidation allowBlank="1" showInputMessage="1" showErrorMessage="1" prompt="Shkruani Datën e faturës apo transaksionit bankar." sqref="C8" xr:uid="{7F3D97AF-9025-413E-8D59-48D8562C450E}"/>
  </dataValidations>
  <printOptions horizontalCentered="1"/>
  <pageMargins left="0.4" right="0.4" top="0.4" bottom="0.6" header="0.3" footer="0.3"/>
  <pageSetup paperSize="9" scale="89" fitToHeight="0" orientation="landscape" r:id="rId1"/>
  <headerFooter differentFirst="1">
    <oddFooter>Page &amp;P of &amp;N</oddFooter>
  </headerFooter>
  <legacy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prompt="Shkruani numrin e faturës apo transaksionit bankar" xr:uid="{AA49C721-2736-435E-B065-D81F458816BF}">
          <x14:formula1>
            <xm:f>'3a. BudgetvsExpenditures'!$B$9:$B$45</xm:f>
          </x14:formula1>
          <xm:sqref>H9</xm:sqref>
        </x14:dataValidation>
      </x14:dataValidation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U62"/>
  <sheetViews>
    <sheetView showGridLines="0" topLeftCell="B2" zoomScaleNormal="100" workbookViewId="0">
      <selection activeCell="O2" sqref="O2"/>
    </sheetView>
  </sheetViews>
  <sheetFormatPr defaultColWidth="8.6640625" defaultRowHeight="12.75" x14ac:dyDescent="0.4"/>
  <cols>
    <col min="1" max="1" width="10.6640625" style="7" bestFit="1" customWidth="1"/>
    <col min="2" max="2" width="25.21875" style="7" customWidth="1"/>
    <col min="3" max="3" width="6.6640625" style="7" customWidth="1"/>
    <col min="4" max="4" width="8.6640625" style="7" customWidth="1"/>
    <col min="5" max="5" width="1.6640625" style="7" customWidth="1"/>
    <col min="6" max="6" width="12.5546875" style="7" customWidth="1"/>
    <col min="7" max="7" width="4.6640625" style="7" customWidth="1"/>
    <col min="8" max="8" width="2.6640625" style="7" customWidth="1"/>
    <col min="9" max="9" width="10.5546875" style="7" customWidth="1"/>
    <col min="10" max="10" width="17.44140625" style="7" customWidth="1"/>
    <col min="11" max="11" width="3.88671875" style="7" customWidth="1"/>
    <col min="12" max="12" width="2.6640625" style="7" customWidth="1"/>
    <col min="13" max="20" width="8.6640625" style="7"/>
    <col min="21" max="21" width="11" style="7" bestFit="1" customWidth="1"/>
    <col min="22" max="16384" width="8.6640625" style="7"/>
  </cols>
  <sheetData>
    <row r="1" spans="1:21" ht="40.9" customHeight="1" x14ac:dyDescent="0.2">
      <c r="A1" s="1"/>
      <c r="B1" s="302" t="s">
        <v>81</v>
      </c>
      <c r="C1" s="302"/>
      <c r="D1" s="302"/>
      <c r="E1" s="302"/>
      <c r="F1" s="302"/>
      <c r="G1" s="302"/>
      <c r="H1" s="302"/>
      <c r="I1" s="302"/>
      <c r="J1" s="302"/>
      <c r="K1" s="2"/>
      <c r="L1" s="2"/>
      <c r="O1" s="10" t="s">
        <v>82</v>
      </c>
      <c r="T1" s="7" t="s">
        <v>83</v>
      </c>
      <c r="U1" s="11" t="s">
        <v>84</v>
      </c>
    </row>
    <row r="2" spans="1:21" ht="64.5" customHeight="1" x14ac:dyDescent="0.4">
      <c r="A2" s="303" t="s">
        <v>85</v>
      </c>
      <c r="B2" s="303"/>
      <c r="C2" s="303"/>
      <c r="D2" s="303"/>
      <c r="E2" s="304" t="s">
        <v>86</v>
      </c>
      <c r="F2" s="305"/>
      <c r="G2" s="305"/>
      <c r="H2" s="305"/>
      <c r="I2" s="305"/>
      <c r="J2" s="305"/>
      <c r="K2" s="306"/>
      <c r="O2" s="12">
        <v>10490</v>
      </c>
      <c r="T2" s="7" t="s">
        <v>87</v>
      </c>
      <c r="U2" s="13" t="s">
        <v>88</v>
      </c>
    </row>
    <row r="3" spans="1:21" ht="13.9" hidden="1" customHeight="1" x14ac:dyDescent="0.4">
      <c r="A3" s="34" t="s">
        <v>89</v>
      </c>
      <c r="B3" s="35">
        <v>9668</v>
      </c>
      <c r="C3" s="36"/>
      <c r="D3" s="37"/>
      <c r="E3" s="14"/>
      <c r="F3" s="14"/>
      <c r="G3" s="14"/>
      <c r="H3" s="14"/>
      <c r="I3" s="14"/>
      <c r="J3" s="14"/>
      <c r="K3" s="14"/>
      <c r="O3" s="12"/>
    </row>
    <row r="4" spans="1:21" ht="13.9" customHeight="1" x14ac:dyDescent="0.4">
      <c r="A4" s="312" t="s">
        <v>90</v>
      </c>
      <c r="B4" s="312"/>
      <c r="C4" s="38"/>
      <c r="D4" s="38"/>
      <c r="E4" s="39"/>
      <c r="F4" s="39"/>
      <c r="G4" s="39"/>
      <c r="H4" s="39"/>
      <c r="I4" s="39"/>
      <c r="J4" s="39"/>
      <c r="K4" s="39"/>
      <c r="O4" s="12"/>
    </row>
    <row r="5" spans="1:21" ht="10.9" customHeight="1" x14ac:dyDescent="0.4">
      <c r="A5" s="307" t="s">
        <v>91</v>
      </c>
      <c r="B5" s="308"/>
      <c r="C5" s="309" t="s">
        <v>92</v>
      </c>
      <c r="D5" s="310"/>
      <c r="E5" s="310"/>
      <c r="F5" s="310"/>
      <c r="G5" s="308"/>
      <c r="H5" s="309" t="s">
        <v>93</v>
      </c>
      <c r="I5" s="310"/>
      <c r="J5" s="310"/>
      <c r="K5" s="311"/>
      <c r="T5" s="7" t="s">
        <v>94</v>
      </c>
      <c r="U5" s="13" t="s">
        <v>95</v>
      </c>
    </row>
    <row r="6" spans="1:21" ht="16.149999999999999" customHeight="1" x14ac:dyDescent="0.4">
      <c r="A6" s="313" t="str">
        <f>IFERROR(VLOOKUP(O2,'1.Jan'!$A$11:$K$27,18,FALSE),"")</f>
        <v/>
      </c>
      <c r="B6" s="314"/>
      <c r="C6" s="315" t="str">
        <f>IFERROR(VLOOKUP(O2,'1.Jan'!$A$11:$L$27,19,FALSE),"")</f>
        <v/>
      </c>
      <c r="D6" s="316"/>
      <c r="E6" s="316"/>
      <c r="F6" s="316"/>
      <c r="G6" s="314"/>
      <c r="H6" s="315" t="str">
        <f>IFERROR(VLOOKUP(O2,'1.Jan'!$A$11:$Q$27,24,FALSE),"")</f>
        <v/>
      </c>
      <c r="I6" s="316"/>
      <c r="J6" s="316"/>
      <c r="K6" s="317"/>
    </row>
    <row r="7" spans="1:21" ht="9.75" customHeight="1" x14ac:dyDescent="0.4">
      <c r="A7" s="318" t="s">
        <v>96</v>
      </c>
      <c r="B7" s="319"/>
      <c r="C7" s="320" t="s">
        <v>97</v>
      </c>
      <c r="D7" s="321"/>
      <c r="E7" s="321"/>
      <c r="F7" s="321"/>
      <c r="G7" s="319"/>
      <c r="H7" s="322" t="s">
        <v>98</v>
      </c>
      <c r="I7" s="323"/>
      <c r="J7" s="323"/>
      <c r="K7" s="324"/>
      <c r="Q7" s="7">
        <v>10450</v>
      </c>
    </row>
    <row r="8" spans="1:21" ht="19.899999999999999" customHeight="1" x14ac:dyDescent="0.4">
      <c r="A8" s="328" t="str">
        <f>IFERROR(VLOOKUP(O2,'1.Jan'!A10:I801,3,FALSE),"")</f>
        <v/>
      </c>
      <c r="B8" s="329"/>
      <c r="C8" s="315" t="s">
        <v>99</v>
      </c>
      <c r="D8" s="316"/>
      <c r="E8" s="316"/>
      <c r="F8" s="316"/>
      <c r="G8" s="314"/>
      <c r="H8" s="325"/>
      <c r="I8" s="326"/>
      <c r="J8" s="326"/>
      <c r="K8" s="327"/>
      <c r="Q8" s="7">
        <v>10452</v>
      </c>
    </row>
    <row r="9" spans="1:21" ht="15.75" customHeight="1" x14ac:dyDescent="0.4">
      <c r="A9" s="43"/>
      <c r="B9" s="40"/>
      <c r="C9" s="41"/>
      <c r="D9" s="41"/>
      <c r="E9" s="41"/>
      <c r="F9" s="41"/>
      <c r="G9" s="41"/>
      <c r="H9" s="42"/>
      <c r="I9" s="42"/>
      <c r="J9" s="42"/>
      <c r="K9" s="42"/>
      <c r="Q9" s="7">
        <v>10453</v>
      </c>
    </row>
    <row r="10" spans="1:21" ht="11.25" customHeight="1" x14ac:dyDescent="0.4">
      <c r="A10" s="330" t="s">
        <v>100</v>
      </c>
      <c r="B10" s="331"/>
      <c r="C10" s="331"/>
      <c r="D10" s="331"/>
      <c r="E10" s="331"/>
      <c r="F10" s="331"/>
      <c r="G10" s="331"/>
      <c r="H10" s="331"/>
      <c r="I10" s="331"/>
      <c r="J10" s="331"/>
      <c r="K10" s="332"/>
      <c r="Q10" s="7">
        <v>10457</v>
      </c>
    </row>
    <row r="11" spans="1:21" ht="85.9" customHeight="1" x14ac:dyDescent="0.4">
      <c r="A11" s="333"/>
      <c r="B11" s="333"/>
      <c r="C11" s="333"/>
      <c r="D11" s="333"/>
      <c r="E11" s="333"/>
      <c r="F11" s="333"/>
      <c r="G11" s="333"/>
      <c r="H11" s="333"/>
      <c r="I11" s="333"/>
      <c r="J11" s="333"/>
      <c r="K11" s="333"/>
      <c r="L11" s="333"/>
      <c r="Q11" s="7">
        <v>10458</v>
      </c>
    </row>
    <row r="12" spans="1:21" ht="11.25" customHeight="1" x14ac:dyDescent="0.4">
      <c r="A12" s="334" t="s">
        <v>101</v>
      </c>
      <c r="B12" s="335"/>
      <c r="C12" s="335"/>
      <c r="D12" s="335"/>
      <c r="E12" s="335"/>
      <c r="F12" s="335"/>
      <c r="G12" s="335"/>
      <c r="H12" s="335"/>
      <c r="I12" s="335"/>
      <c r="J12" s="335"/>
      <c r="K12" s="336"/>
      <c r="Q12" s="7">
        <v>10459</v>
      </c>
    </row>
    <row r="13" spans="1:21" ht="24.6" customHeight="1" x14ac:dyDescent="0.4">
      <c r="A13" s="337" t="s">
        <v>102</v>
      </c>
      <c r="B13" s="338"/>
      <c r="C13" s="338"/>
      <c r="D13" s="338"/>
      <c r="E13" s="338"/>
      <c r="F13" s="338"/>
      <c r="G13" s="338"/>
      <c r="H13" s="338"/>
      <c r="I13" s="338"/>
      <c r="J13" s="338"/>
      <c r="K13" s="339"/>
      <c r="Q13" s="7">
        <v>10460</v>
      </c>
    </row>
    <row r="14" spans="1:21" s="15" customFormat="1" ht="13.15" customHeight="1" x14ac:dyDescent="0.4">
      <c r="A14" s="340" t="s">
        <v>103</v>
      </c>
      <c r="B14" s="341"/>
      <c r="C14" s="341"/>
      <c r="D14" s="341"/>
      <c r="E14" s="342"/>
      <c r="F14" s="343" t="s">
        <v>104</v>
      </c>
      <c r="G14" s="344"/>
      <c r="H14" s="344"/>
      <c r="I14" s="344"/>
      <c r="J14" s="344"/>
      <c r="K14" s="345"/>
      <c r="Q14" s="15">
        <v>10461</v>
      </c>
    </row>
    <row r="15" spans="1:21" ht="18.75" customHeight="1" x14ac:dyDescent="0.4">
      <c r="A15" s="346"/>
      <c r="B15" s="347"/>
      <c r="C15" s="347"/>
      <c r="D15" s="347"/>
      <c r="E15" s="348"/>
      <c r="F15" s="349"/>
      <c r="G15" s="347"/>
      <c r="H15" s="347"/>
      <c r="I15" s="347"/>
      <c r="J15" s="347"/>
      <c r="K15" s="350"/>
      <c r="Q15" s="7">
        <v>10462</v>
      </c>
    </row>
    <row r="16" spans="1:21" s="16" customFormat="1" ht="12.4" customHeight="1" x14ac:dyDescent="0.4">
      <c r="A16" s="351" t="s">
        <v>105</v>
      </c>
      <c r="B16" s="352"/>
      <c r="C16" s="352"/>
      <c r="D16" s="352"/>
      <c r="E16" s="353"/>
      <c r="F16" s="354" t="s">
        <v>105</v>
      </c>
      <c r="G16" s="352"/>
      <c r="H16" s="352"/>
      <c r="I16" s="352"/>
      <c r="J16" s="352"/>
      <c r="K16" s="355"/>
      <c r="Q16" s="16">
        <v>10464</v>
      </c>
    </row>
    <row r="17" spans="1:17" ht="19.149999999999999" customHeight="1" x14ac:dyDescent="0.4">
      <c r="A17" s="346"/>
      <c r="B17" s="347"/>
      <c r="C17" s="347"/>
      <c r="D17" s="347"/>
      <c r="E17" s="348"/>
      <c r="F17" s="349"/>
      <c r="G17" s="347"/>
      <c r="H17" s="347"/>
      <c r="I17" s="347"/>
      <c r="J17" s="347"/>
      <c r="K17" s="350"/>
      <c r="Q17" s="7">
        <v>10523</v>
      </c>
    </row>
    <row r="18" spans="1:17" s="16" customFormat="1" ht="11.65" customHeight="1" x14ac:dyDescent="0.4">
      <c r="A18" s="351" t="s">
        <v>106</v>
      </c>
      <c r="B18" s="352"/>
      <c r="C18" s="352"/>
      <c r="D18" s="352"/>
      <c r="E18" s="353"/>
      <c r="F18" s="354" t="s">
        <v>107</v>
      </c>
      <c r="G18" s="352"/>
      <c r="H18" s="352"/>
      <c r="I18" s="352"/>
      <c r="J18" s="352"/>
      <c r="K18" s="355"/>
      <c r="Q18" s="16">
        <v>10520</v>
      </c>
    </row>
    <row r="19" spans="1:17" ht="18.75" customHeight="1" x14ac:dyDescent="0.4">
      <c r="A19" s="346"/>
      <c r="B19" s="347"/>
      <c r="C19" s="347"/>
      <c r="D19" s="347"/>
      <c r="E19" s="348"/>
      <c r="F19" s="349"/>
      <c r="G19" s="347"/>
      <c r="H19" s="347"/>
      <c r="I19" s="347"/>
      <c r="J19" s="347"/>
      <c r="K19" s="350"/>
      <c r="Q19" s="7">
        <v>10465</v>
      </c>
    </row>
    <row r="20" spans="1:17" s="16" customFormat="1" ht="11.25" x14ac:dyDescent="0.4">
      <c r="A20" s="351" t="s">
        <v>108</v>
      </c>
      <c r="B20" s="352"/>
      <c r="C20" s="352"/>
      <c r="D20" s="352"/>
      <c r="E20" s="353"/>
      <c r="F20" s="354" t="s">
        <v>108</v>
      </c>
      <c r="G20" s="352"/>
      <c r="H20" s="352"/>
      <c r="I20" s="352"/>
      <c r="J20" s="352"/>
      <c r="K20" s="355"/>
      <c r="Q20" s="16">
        <v>10466</v>
      </c>
    </row>
    <row r="21" spans="1:17" x14ac:dyDescent="0.4">
      <c r="A21" s="8"/>
      <c r="B21" s="4"/>
      <c r="C21" s="4"/>
      <c r="D21" s="4"/>
      <c r="E21" s="5"/>
      <c r="F21" s="3"/>
      <c r="G21" s="4"/>
      <c r="H21" s="4"/>
      <c r="I21" s="4"/>
      <c r="J21" s="4"/>
      <c r="K21" s="9"/>
      <c r="Q21" s="7">
        <v>10467</v>
      </c>
    </row>
    <row r="22" spans="1:17" s="16" customFormat="1" ht="11.25" x14ac:dyDescent="0.4">
      <c r="A22" s="362" t="s">
        <v>109</v>
      </c>
      <c r="B22" s="363"/>
      <c r="C22" s="363"/>
      <c r="D22" s="363"/>
      <c r="E22" s="364"/>
      <c r="F22" s="365" t="s">
        <v>109</v>
      </c>
      <c r="G22" s="363"/>
      <c r="H22" s="363"/>
      <c r="I22" s="363"/>
      <c r="J22" s="363"/>
      <c r="K22" s="366"/>
      <c r="Q22" s="16">
        <v>10469</v>
      </c>
    </row>
    <row r="23" spans="1:17" s="16" customFormat="1" ht="18.600000000000001" customHeight="1" x14ac:dyDescent="0.4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7"/>
      <c r="Q23" s="16">
        <v>10470</v>
      </c>
    </row>
    <row r="24" spans="1:17" ht="21" customHeight="1" x14ac:dyDescent="0.4">
      <c r="A24" s="367" t="s">
        <v>110</v>
      </c>
      <c r="B24" s="368"/>
      <c r="C24" s="368"/>
      <c r="D24" s="368"/>
      <c r="E24" s="368"/>
      <c r="F24" s="368"/>
      <c r="G24" s="368"/>
      <c r="H24" s="368"/>
      <c r="I24" s="368"/>
      <c r="J24" s="368"/>
      <c r="K24" s="369"/>
      <c r="Q24" s="7">
        <v>10471</v>
      </c>
    </row>
    <row r="25" spans="1:17" s="16" customFormat="1" ht="17.45" customHeight="1" x14ac:dyDescent="0.4">
      <c r="A25" s="370" t="s">
        <v>111</v>
      </c>
      <c r="B25" s="371"/>
      <c r="C25" s="371"/>
      <c r="D25" s="371"/>
      <c r="E25" s="372"/>
      <c r="F25" s="373" t="s">
        <v>112</v>
      </c>
      <c r="G25" s="371"/>
      <c r="H25" s="371"/>
      <c r="I25" s="371"/>
      <c r="J25" s="371"/>
      <c r="K25" s="374"/>
      <c r="Q25" s="16">
        <v>10511</v>
      </c>
    </row>
    <row r="26" spans="1:17" ht="22.5" customHeight="1" x14ac:dyDescent="0.4">
      <c r="A26" s="356" t="s">
        <v>95</v>
      </c>
      <c r="B26" s="357"/>
      <c r="C26" s="357"/>
      <c r="D26" s="357"/>
      <c r="E26" s="358"/>
      <c r="F26" s="359" t="str">
        <f>IFERROR(VLOOKUP(O2,'1.Jan'!A10:I12,7,FALSE),"")</f>
        <v/>
      </c>
      <c r="G26" s="360"/>
      <c r="H26" s="360"/>
      <c r="I26" s="360"/>
      <c r="J26" s="360"/>
      <c r="K26" s="361"/>
      <c r="Q26" s="7">
        <v>10548</v>
      </c>
    </row>
    <row r="27" spans="1:17" s="16" customFormat="1" ht="13.15" customHeight="1" x14ac:dyDescent="0.4">
      <c r="A27" s="378" t="s">
        <v>113</v>
      </c>
      <c r="B27" s="379"/>
      <c r="C27" s="379"/>
      <c r="D27" s="379"/>
      <c r="E27" s="380"/>
      <c r="F27" s="381" t="s">
        <v>114</v>
      </c>
      <c r="G27" s="379"/>
      <c r="H27" s="379"/>
      <c r="I27" s="379"/>
      <c r="J27" s="379"/>
      <c r="K27" s="382"/>
      <c r="Q27" s="16">
        <v>10473</v>
      </c>
    </row>
    <row r="28" spans="1:17" ht="22.5" customHeight="1" x14ac:dyDescent="0.4">
      <c r="A28" s="383" t="str">
        <f>IFERROR(VLOOKUP(O2,'1.Jan'!$A$10:$I$12,12,FALSE),"")</f>
        <v/>
      </c>
      <c r="B28" s="384"/>
      <c r="C28" s="384"/>
      <c r="D28" s="384"/>
      <c r="E28" s="385"/>
      <c r="F28" s="386"/>
      <c r="G28" s="387"/>
      <c r="H28" s="387"/>
      <c r="I28" s="387"/>
      <c r="J28" s="387"/>
      <c r="K28" s="388"/>
      <c r="Q28" s="7">
        <v>10602</v>
      </c>
    </row>
    <row r="29" spans="1:17" s="16" customFormat="1" ht="15" customHeight="1" x14ac:dyDescent="0.4">
      <c r="A29" s="378" t="s">
        <v>115</v>
      </c>
      <c r="B29" s="379"/>
      <c r="C29" s="379"/>
      <c r="D29" s="379"/>
      <c r="E29" s="380"/>
      <c r="F29" s="19"/>
      <c r="G29" s="20"/>
      <c r="H29" s="20"/>
      <c r="I29" s="20"/>
      <c r="J29" s="20"/>
      <c r="K29" s="21"/>
      <c r="Q29" s="16">
        <v>10623</v>
      </c>
    </row>
    <row r="30" spans="1:17" ht="22.5" customHeight="1" x14ac:dyDescent="0.4">
      <c r="A30" s="383" t="str">
        <f>IFERROR(VLOOKUP(O2,'1.Jan'!$A$10:$I$12,9,FALSE),"")</f>
        <v/>
      </c>
      <c r="B30" s="384"/>
      <c r="C30" s="384"/>
      <c r="D30" s="384"/>
      <c r="E30" s="385"/>
      <c r="F30" s="389"/>
      <c r="G30" s="357"/>
      <c r="H30" s="357"/>
      <c r="I30" s="357"/>
      <c r="J30" s="357"/>
      <c r="K30" s="390"/>
      <c r="Q30" s="7">
        <v>10625</v>
      </c>
    </row>
    <row r="31" spans="1:17" s="16" customFormat="1" ht="15" customHeight="1" x14ac:dyDescent="0.4">
      <c r="A31" s="378" t="s">
        <v>108</v>
      </c>
      <c r="B31" s="379"/>
      <c r="C31" s="379"/>
      <c r="D31" s="379"/>
      <c r="E31" s="380"/>
      <c r="F31" s="19"/>
      <c r="G31" s="20"/>
      <c r="H31" s="20"/>
      <c r="I31" s="20"/>
      <c r="J31" s="20"/>
      <c r="K31" s="21"/>
      <c r="Q31" s="16">
        <v>10487</v>
      </c>
    </row>
    <row r="32" spans="1:17" ht="22.5" customHeight="1" x14ac:dyDescent="0.4">
      <c r="A32" s="391" t="str">
        <f>IFERROR(IF(VLOOKUP(O2,January[],14,FALSE)&lt;&gt;0,VLOOKUP(O2,January[],14,FALSE),IF(VLOOKUP(O2,January[],15,FALSE)&lt;&gt;0,VLOOKUP(O2,January[],15,FALSE))),"")</f>
        <v/>
      </c>
      <c r="B32" s="392"/>
      <c r="C32" s="392"/>
      <c r="D32" s="392"/>
      <c r="E32" s="393"/>
      <c r="F32" s="394" t="s">
        <v>116</v>
      </c>
      <c r="G32" s="395"/>
      <c r="H32" s="395"/>
      <c r="I32" s="395"/>
      <c r="J32" s="395"/>
      <c r="K32" s="396"/>
      <c r="Q32" s="7">
        <v>10490</v>
      </c>
    </row>
    <row r="33" spans="1:11" s="16" customFormat="1" ht="15.6" customHeight="1" x14ac:dyDescent="0.4">
      <c r="A33" s="397" t="s">
        <v>109</v>
      </c>
      <c r="B33" s="398"/>
      <c r="C33" s="398"/>
      <c r="D33" s="398"/>
      <c r="E33" s="399"/>
      <c r="F33" s="400"/>
      <c r="G33" s="401"/>
      <c r="H33" s="401"/>
      <c r="I33" s="401"/>
      <c r="J33" s="401"/>
      <c r="K33" s="402"/>
    </row>
    <row r="34" spans="1:11" s="16" customFormat="1" ht="19.149999999999999" customHeight="1" x14ac:dyDescent="0.4">
      <c r="A34" s="22"/>
      <c r="B34" s="23"/>
      <c r="C34" s="23"/>
      <c r="D34" s="23"/>
      <c r="E34" s="23"/>
      <c r="F34" s="24"/>
      <c r="G34" s="24"/>
      <c r="H34" s="24"/>
      <c r="I34" s="24"/>
      <c r="J34" s="24"/>
      <c r="K34" s="24"/>
    </row>
    <row r="35" spans="1:11" ht="16.899999999999999" customHeight="1" x14ac:dyDescent="0.4">
      <c r="A35" s="375" t="s">
        <v>117</v>
      </c>
      <c r="B35" s="376"/>
      <c r="C35" s="376"/>
      <c r="D35" s="376"/>
      <c r="E35" s="376"/>
      <c r="F35" s="376"/>
      <c r="G35" s="376"/>
      <c r="H35" s="376"/>
      <c r="I35" s="376"/>
      <c r="J35" s="376"/>
      <c r="K35" s="377"/>
    </row>
    <row r="36" spans="1:11" ht="9" customHeight="1" x14ac:dyDescent="0.2">
      <c r="A36" s="403"/>
      <c r="B36" s="404"/>
      <c r="C36" s="404"/>
      <c r="D36" s="404"/>
      <c r="E36" s="404"/>
      <c r="F36" s="405" t="s">
        <v>104</v>
      </c>
      <c r="G36" s="405"/>
      <c r="H36" s="405"/>
      <c r="I36" s="405"/>
      <c r="J36" s="405"/>
      <c r="K36" s="406"/>
    </row>
    <row r="37" spans="1:11" ht="22.5" customHeight="1" x14ac:dyDescent="0.4">
      <c r="A37" s="407"/>
      <c r="B37" s="408"/>
      <c r="C37" s="408"/>
      <c r="D37" s="408"/>
      <c r="E37" s="409"/>
      <c r="F37" s="410"/>
      <c r="G37" s="408"/>
      <c r="H37" s="408"/>
      <c r="I37" s="408"/>
      <c r="J37" s="408"/>
      <c r="K37" s="411"/>
    </row>
    <row r="38" spans="1:11" s="16" customFormat="1" ht="11.25" x14ac:dyDescent="0.4">
      <c r="A38" s="412" t="s">
        <v>118</v>
      </c>
      <c r="B38" s="413"/>
      <c r="C38" s="413"/>
      <c r="D38" s="413"/>
      <c r="E38" s="414"/>
      <c r="F38" s="415" t="s">
        <v>119</v>
      </c>
      <c r="G38" s="413"/>
      <c r="H38" s="413"/>
      <c r="I38" s="413"/>
      <c r="J38" s="413"/>
      <c r="K38" s="416"/>
    </row>
    <row r="39" spans="1:11" ht="30.4" customHeight="1" x14ac:dyDescent="0.4">
      <c r="A39" s="407"/>
      <c r="B39" s="408"/>
      <c r="C39" s="408"/>
      <c r="D39" s="408"/>
      <c r="E39" s="409"/>
      <c r="F39" s="417"/>
      <c r="G39" s="408"/>
      <c r="H39" s="408"/>
      <c r="I39" s="408"/>
      <c r="J39" s="408"/>
      <c r="K39" s="411"/>
    </row>
    <row r="40" spans="1:11" s="16" customFormat="1" ht="11.25" x14ac:dyDescent="0.4">
      <c r="A40" s="412" t="s">
        <v>115</v>
      </c>
      <c r="B40" s="413"/>
      <c r="C40" s="413"/>
      <c r="D40" s="413"/>
      <c r="E40" s="414"/>
      <c r="F40" s="418"/>
      <c r="G40" s="413"/>
      <c r="H40" s="413"/>
      <c r="I40" s="413"/>
      <c r="J40" s="413"/>
      <c r="K40" s="416"/>
    </row>
    <row r="41" spans="1:11" ht="30.4" customHeight="1" x14ac:dyDescent="0.4">
      <c r="A41" s="419"/>
      <c r="B41" s="420"/>
      <c r="C41" s="420"/>
      <c r="D41" s="420"/>
      <c r="E41" s="421"/>
      <c r="F41" s="422"/>
      <c r="G41" s="423"/>
      <c r="H41" s="423"/>
      <c r="I41" s="423"/>
      <c r="J41" s="423"/>
      <c r="K41" s="424"/>
    </row>
    <row r="42" spans="1:11" s="16" customFormat="1" ht="11.25" x14ac:dyDescent="0.4">
      <c r="A42" s="425" t="s">
        <v>109</v>
      </c>
      <c r="B42" s="426"/>
      <c r="C42" s="426"/>
      <c r="D42" s="426"/>
      <c r="E42" s="427"/>
      <c r="F42" s="428" t="s">
        <v>109</v>
      </c>
      <c r="G42" s="426"/>
      <c r="H42" s="426"/>
      <c r="I42" s="426"/>
      <c r="J42" s="426"/>
      <c r="K42" s="429"/>
    </row>
    <row r="43" spans="1:11" s="16" customFormat="1" ht="21.6" customHeight="1" x14ac:dyDescent="0.4">
      <c r="A43" s="22"/>
      <c r="B43" s="23"/>
      <c r="C43" s="23"/>
      <c r="D43" s="23"/>
      <c r="E43" s="23"/>
      <c r="F43" s="22"/>
      <c r="G43" s="23"/>
      <c r="H43" s="23"/>
      <c r="I43" s="23"/>
      <c r="J43" s="23"/>
      <c r="K43" s="23"/>
    </row>
    <row r="44" spans="1:11" ht="11.25" customHeight="1" x14ac:dyDescent="0.4">
      <c r="A44" s="375" t="s">
        <v>120</v>
      </c>
      <c r="B44" s="376"/>
      <c r="C44" s="376"/>
      <c r="D44" s="376"/>
      <c r="E44" s="376"/>
      <c r="F44" s="376"/>
      <c r="G44" s="376"/>
      <c r="H44" s="376"/>
      <c r="I44" s="376"/>
      <c r="J44" s="376"/>
      <c r="K44" s="377"/>
    </row>
    <row r="45" spans="1:11" ht="9" customHeight="1" x14ac:dyDescent="0.4">
      <c r="A45" s="430" t="s">
        <v>103</v>
      </c>
      <c r="B45" s="405"/>
      <c r="C45" s="405"/>
      <c r="D45" s="405"/>
      <c r="E45" s="431"/>
      <c r="F45" s="432" t="s">
        <v>121</v>
      </c>
      <c r="G45" s="405"/>
      <c r="H45" s="405"/>
      <c r="I45" s="405"/>
      <c r="J45" s="405"/>
      <c r="K45" s="406"/>
    </row>
    <row r="46" spans="1:11" ht="18.75" customHeight="1" x14ac:dyDescent="0.4">
      <c r="A46" s="346" t="s">
        <v>105</v>
      </c>
      <c r="B46" s="347"/>
      <c r="C46" s="347"/>
      <c r="D46" s="347"/>
      <c r="E46" s="348"/>
      <c r="F46" s="349" t="s">
        <v>105</v>
      </c>
      <c r="G46" s="347"/>
      <c r="H46" s="347"/>
      <c r="I46" s="347"/>
      <c r="J46" s="347"/>
      <c r="K46" s="350"/>
    </row>
    <row r="47" spans="1:11" ht="19.149999999999999" customHeight="1" x14ac:dyDescent="0.4">
      <c r="A47" s="346" t="s">
        <v>109</v>
      </c>
      <c r="B47" s="347"/>
      <c r="C47" s="347"/>
      <c r="D47" s="347"/>
      <c r="E47" s="348"/>
      <c r="F47" s="6" t="s">
        <v>122</v>
      </c>
      <c r="G47" s="349" t="s">
        <v>123</v>
      </c>
      <c r="H47" s="347"/>
      <c r="I47" s="348"/>
      <c r="J47" s="349" t="s">
        <v>124</v>
      </c>
      <c r="K47" s="350"/>
    </row>
    <row r="48" spans="1:11" ht="19.149999999999999" customHeight="1" x14ac:dyDescent="0.4">
      <c r="A48" s="25"/>
      <c r="B48" s="26"/>
      <c r="C48" s="26"/>
      <c r="D48" s="26"/>
      <c r="E48" s="26"/>
      <c r="F48" s="26"/>
      <c r="G48" s="26"/>
      <c r="H48" s="26"/>
      <c r="I48" s="26"/>
      <c r="J48" s="26"/>
      <c r="K48" s="27"/>
    </row>
    <row r="49" spans="1:11" ht="6" customHeight="1" x14ac:dyDescent="0.4">
      <c r="A49" s="28"/>
      <c r="B49" s="29"/>
      <c r="C49" s="29"/>
      <c r="D49" s="29"/>
      <c r="E49" s="29"/>
      <c r="F49" s="29"/>
      <c r="G49" s="29"/>
      <c r="H49" s="29"/>
      <c r="I49" s="29"/>
      <c r="J49" s="29"/>
      <c r="K49" s="30"/>
    </row>
    <row r="50" spans="1:11" ht="17.45" customHeight="1" x14ac:dyDescent="0.4">
      <c r="A50" s="31"/>
      <c r="B50" s="32"/>
      <c r="C50" s="32"/>
      <c r="D50" s="32"/>
      <c r="E50" s="32"/>
      <c r="F50" s="32"/>
      <c r="G50" s="32"/>
      <c r="H50" s="32"/>
      <c r="I50" s="32"/>
      <c r="J50" s="32"/>
      <c r="K50" s="33"/>
    </row>
    <row r="51" spans="1:11" ht="22.5" customHeight="1" x14ac:dyDescent="0.4">
      <c r="A51" s="410" t="s">
        <v>125</v>
      </c>
      <c r="B51" s="408"/>
      <c r="C51" s="409"/>
      <c r="D51" s="349"/>
      <c r="E51" s="347"/>
      <c r="F51" s="347"/>
      <c r="G51" s="347"/>
      <c r="H51" s="348"/>
      <c r="I51" s="437" t="str">
        <f>IFERROR(VLOOKUP(O2,'1.Jan'!A10:I801,3,FALSE),"")</f>
        <v/>
      </c>
      <c r="J51" s="438"/>
      <c r="K51" s="439"/>
    </row>
    <row r="52" spans="1:11" ht="9" customHeight="1" x14ac:dyDescent="0.4">
      <c r="A52" s="433" t="s">
        <v>126</v>
      </c>
      <c r="B52" s="408"/>
      <c r="C52" s="409"/>
      <c r="D52" s="349" t="s">
        <v>127</v>
      </c>
      <c r="E52" s="347"/>
      <c r="F52" s="347"/>
      <c r="G52" s="347"/>
      <c r="H52" s="348"/>
      <c r="I52" s="434" t="s">
        <v>128</v>
      </c>
      <c r="J52" s="435"/>
      <c r="K52" s="436"/>
    </row>
    <row r="53" spans="1:11" ht="9" customHeight="1" x14ac:dyDescent="0.4"/>
    <row r="54" spans="1:11" ht="9" customHeight="1" x14ac:dyDescent="0.4"/>
    <row r="55" spans="1:11" ht="9" customHeight="1" x14ac:dyDescent="0.4"/>
    <row r="56" spans="1:11" ht="9" customHeight="1" x14ac:dyDescent="0.4"/>
    <row r="57" spans="1:11" ht="9" customHeight="1" x14ac:dyDescent="0.4"/>
    <row r="58" spans="1:11" ht="9" customHeight="1" x14ac:dyDescent="0.4"/>
    <row r="59" spans="1:11" ht="9" customHeight="1" x14ac:dyDescent="0.4"/>
    <row r="60" spans="1:11" ht="9" customHeight="1" x14ac:dyDescent="0.4"/>
    <row r="61" spans="1:11" ht="9" customHeight="1" x14ac:dyDescent="0.4"/>
    <row r="62" spans="1:11" ht="9" customHeight="1" x14ac:dyDescent="0.4"/>
  </sheetData>
  <mergeCells count="81">
    <mergeCell ref="A52:C52"/>
    <mergeCell ref="D52:H52"/>
    <mergeCell ref="I52:K52"/>
    <mergeCell ref="A47:E47"/>
    <mergeCell ref="G47:I47"/>
    <mergeCell ref="J47:K47"/>
    <mergeCell ref="A51:C51"/>
    <mergeCell ref="D51:H51"/>
    <mergeCell ref="I51:K51"/>
    <mergeCell ref="A46:E46"/>
    <mergeCell ref="F46:K46"/>
    <mergeCell ref="A39:E39"/>
    <mergeCell ref="F39:K39"/>
    <mergeCell ref="A40:E40"/>
    <mergeCell ref="F40:K40"/>
    <mergeCell ref="A41:E41"/>
    <mergeCell ref="F41:K41"/>
    <mergeCell ref="A42:E42"/>
    <mergeCell ref="F42:K42"/>
    <mergeCell ref="A44:K44"/>
    <mergeCell ref="A45:E45"/>
    <mergeCell ref="F45:K45"/>
    <mergeCell ref="A36:E36"/>
    <mergeCell ref="F36:K36"/>
    <mergeCell ref="A37:E37"/>
    <mergeCell ref="F37:K37"/>
    <mergeCell ref="A38:E38"/>
    <mergeCell ref="F38:K38"/>
    <mergeCell ref="A35:K35"/>
    <mergeCell ref="A27:E27"/>
    <mergeCell ref="F27:K27"/>
    <mergeCell ref="A28:E28"/>
    <mergeCell ref="F28:K28"/>
    <mergeCell ref="A29:E29"/>
    <mergeCell ref="A30:E30"/>
    <mergeCell ref="F30:K30"/>
    <mergeCell ref="A31:E31"/>
    <mergeCell ref="A32:E32"/>
    <mergeCell ref="F32:K32"/>
    <mergeCell ref="A33:E33"/>
    <mergeCell ref="F33:K33"/>
    <mergeCell ref="A26:E26"/>
    <mergeCell ref="F26:K26"/>
    <mergeCell ref="A18:E18"/>
    <mergeCell ref="F18:K18"/>
    <mergeCell ref="A19:E19"/>
    <mergeCell ref="F19:K19"/>
    <mergeCell ref="A20:E20"/>
    <mergeCell ref="F20:K20"/>
    <mergeCell ref="A22:E22"/>
    <mergeCell ref="F22:K22"/>
    <mergeCell ref="A24:K24"/>
    <mergeCell ref="A25:E25"/>
    <mergeCell ref="F25:K25"/>
    <mergeCell ref="A15:E15"/>
    <mergeCell ref="F15:K15"/>
    <mergeCell ref="A16:E16"/>
    <mergeCell ref="F16:K16"/>
    <mergeCell ref="A17:E17"/>
    <mergeCell ref="F17:K17"/>
    <mergeCell ref="A10:K10"/>
    <mergeCell ref="A11:L11"/>
    <mergeCell ref="A12:K12"/>
    <mergeCell ref="A13:K13"/>
    <mergeCell ref="A14:E14"/>
    <mergeCell ref="F14:K14"/>
    <mergeCell ref="A6:B6"/>
    <mergeCell ref="C6:G6"/>
    <mergeCell ref="H6:K6"/>
    <mergeCell ref="A7:B7"/>
    <mergeCell ref="C7:G7"/>
    <mergeCell ref="H7:K8"/>
    <mergeCell ref="A8:B8"/>
    <mergeCell ref="C8:G8"/>
    <mergeCell ref="B1:J1"/>
    <mergeCell ref="A2:D2"/>
    <mergeCell ref="E2:K2"/>
    <mergeCell ref="A5:B5"/>
    <mergeCell ref="C5:G5"/>
    <mergeCell ref="H5:K5"/>
    <mergeCell ref="A4:B4"/>
  </mergeCells>
  <dataValidations count="2">
    <dataValidation type="list" allowBlank="1" showInputMessage="1" showErrorMessage="1" sqref="A26:E26" xr:uid="{00000000-0002-0000-0300-000000000000}">
      <formula1>$U$1:$U$5</formula1>
    </dataValidation>
    <dataValidation type="list" showInputMessage="1" showErrorMessage="1" sqref="O2" xr:uid="{00000000-0002-0000-0300-000001000000}">
      <formula1>$Q$7:$Q$34</formula1>
    </dataValidation>
  </dataValidations>
  <pageMargins left="0.7" right="0.7" top="0.75" bottom="0.75" header="0.3" footer="0.3"/>
  <pageSetup paperSize="9" scale="76" fitToWidth="0" orientation="portrait" r:id="rId1"/>
  <colBreaks count="1" manualBreakCount="1">
    <brk id="11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5" r:id="rId4" name="Check Box 1">
              <controlPr defaultSize="0" autoFill="0" autoLine="0" autoPict="0">
                <anchor moveWithCells="1">
                  <from>
                    <xdr:col>0</xdr:col>
                    <xdr:colOff>95250</xdr:colOff>
                    <xdr:row>10</xdr:row>
                    <xdr:rowOff>95250</xdr:rowOff>
                  </from>
                  <to>
                    <xdr:col>1</xdr:col>
                    <xdr:colOff>1504950</xdr:colOff>
                    <xdr:row>10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6" r:id="rId5" name="Check Box 2">
              <controlPr defaultSize="0" autoFill="0" autoLine="0" autoPict="0">
                <anchor moveWithCells="1">
                  <from>
                    <xdr:col>0</xdr:col>
                    <xdr:colOff>95250</xdr:colOff>
                    <xdr:row>10</xdr:row>
                    <xdr:rowOff>323850</xdr:rowOff>
                  </from>
                  <to>
                    <xdr:col>1</xdr:col>
                    <xdr:colOff>1504950</xdr:colOff>
                    <xdr:row>10</xdr:row>
                    <xdr:rowOff>590550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7" r:id="rId6" name="Check Box 3">
              <controlPr defaultSize="0" autoFill="0" autoLine="0" autoPict="0">
                <anchor moveWithCells="1">
                  <from>
                    <xdr:col>0</xdr:col>
                    <xdr:colOff>104775</xdr:colOff>
                    <xdr:row>10</xdr:row>
                    <xdr:rowOff>581025</xdr:rowOff>
                  </from>
                  <to>
                    <xdr:col>1</xdr:col>
                    <xdr:colOff>1533525</xdr:colOff>
                    <xdr:row>10</xdr:row>
                    <xdr:rowOff>857250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7" name="Check Box 4">
              <controlPr defaultSize="0" autoFill="0" autoLine="0" autoPict="0">
                <anchor moveWithCells="1">
                  <from>
                    <xdr:col>1</xdr:col>
                    <xdr:colOff>1581150</xdr:colOff>
                    <xdr:row>10</xdr:row>
                    <xdr:rowOff>57150</xdr:rowOff>
                  </from>
                  <to>
                    <xdr:col>5</xdr:col>
                    <xdr:colOff>590550</xdr:colOff>
                    <xdr:row>10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r:id="rId8" name="Check Box 5">
              <controlPr defaultSize="0" autoFill="0" autoLine="0" autoPict="0">
                <anchor moveWithCells="1">
                  <from>
                    <xdr:col>1</xdr:col>
                    <xdr:colOff>1581150</xdr:colOff>
                    <xdr:row>10</xdr:row>
                    <xdr:rowOff>314325</xdr:rowOff>
                  </from>
                  <to>
                    <xdr:col>5</xdr:col>
                    <xdr:colOff>590550</xdr:colOff>
                    <xdr:row>10</xdr:row>
                    <xdr:rowOff>590550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0" r:id="rId9" name="Check Box 6">
              <controlPr defaultSize="0" autoFill="0" autoLine="0" autoPict="0">
                <anchor moveWithCells="1">
                  <from>
                    <xdr:col>5</xdr:col>
                    <xdr:colOff>895350</xdr:colOff>
                    <xdr:row>10</xdr:row>
                    <xdr:rowOff>57150</xdr:rowOff>
                  </from>
                  <to>
                    <xdr:col>9</xdr:col>
                    <xdr:colOff>781050</xdr:colOff>
                    <xdr:row>10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1" r:id="rId10" name="Check Box 7">
              <controlPr defaultSize="0" autoFill="0" autoLine="0" autoPict="0">
                <anchor moveWithCells="1">
                  <from>
                    <xdr:col>5</xdr:col>
                    <xdr:colOff>895350</xdr:colOff>
                    <xdr:row>10</xdr:row>
                    <xdr:rowOff>276225</xdr:rowOff>
                  </from>
                  <to>
                    <xdr:col>9</xdr:col>
                    <xdr:colOff>790575</xdr:colOff>
                    <xdr:row>10</xdr:row>
                    <xdr:rowOff>552450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2" r:id="rId11" name="Check Box 8">
              <controlPr defaultSize="0" autoFill="0" autoLine="0" autoPict="0">
                <anchor moveWithCells="1">
                  <from>
                    <xdr:col>5</xdr:col>
                    <xdr:colOff>76200</xdr:colOff>
                    <xdr:row>27</xdr:row>
                    <xdr:rowOff>19050</xdr:rowOff>
                  </from>
                  <to>
                    <xdr:col>6</xdr:col>
                    <xdr:colOff>161925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3" r:id="rId12" name="Check Box 9">
              <controlPr defaultSize="0" autoFill="0" autoLine="0" autoPict="0">
                <anchor moveWithCells="1">
                  <from>
                    <xdr:col>5</xdr:col>
                    <xdr:colOff>752475</xdr:colOff>
                    <xdr:row>27</xdr:row>
                    <xdr:rowOff>19050</xdr:rowOff>
                  </from>
                  <to>
                    <xdr:col>8</xdr:col>
                    <xdr:colOff>257175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4" r:id="rId13" name="Check Box 10">
              <controlPr defaultSize="0" autoFill="0" autoLine="0" autoPict="0">
                <anchor moveWithCells="1">
                  <from>
                    <xdr:col>5</xdr:col>
                    <xdr:colOff>76200</xdr:colOff>
                    <xdr:row>29</xdr:row>
                    <xdr:rowOff>0</xdr:rowOff>
                  </from>
                  <to>
                    <xdr:col>9</xdr:col>
                    <xdr:colOff>390525</xdr:colOff>
                    <xdr:row>29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5" r:id="rId14" name="Check Box 11">
              <controlPr defaultSize="0" autoFill="0" autoLine="0" autoPict="0">
                <anchor moveWithCells="1">
                  <from>
                    <xdr:col>5</xdr:col>
                    <xdr:colOff>76200</xdr:colOff>
                    <xdr:row>31</xdr:row>
                    <xdr:rowOff>28575</xdr:rowOff>
                  </from>
                  <to>
                    <xdr:col>6</xdr:col>
                    <xdr:colOff>276225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9" r:id="rId15" name="Check Box 15">
              <controlPr defaultSize="0" autoFill="0" autoLine="0" autoPict="0">
                <anchor moveWithCells="1">
                  <from>
                    <xdr:col>0</xdr:col>
                    <xdr:colOff>0</xdr:colOff>
                    <xdr:row>48</xdr:row>
                    <xdr:rowOff>114300</xdr:rowOff>
                  </from>
                  <to>
                    <xdr:col>9</xdr:col>
                    <xdr:colOff>304800</xdr:colOff>
                    <xdr:row>50</xdr:row>
                    <xdr:rowOff>57150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showErrorMessage="1" xr:uid="{00000000-0002-0000-0300-000002000000}">
          <x14:formula1>
            <xm:f>'1.Jan'!$A$11:$A$18</xm:f>
          </x14:formula1>
          <xm:sqref>O3:O4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65</vt:i4>
      </vt:variant>
    </vt:vector>
  </HeadingPairs>
  <TitlesOfParts>
    <vt:vector size="82" baseType="lpstr">
      <vt:lpstr>1a_Payment_Schedule</vt:lpstr>
      <vt:lpstr>2a_Request for payment</vt:lpstr>
      <vt:lpstr>3a. BudgetvsExpenditures</vt:lpstr>
      <vt:lpstr>1.Jan</vt:lpstr>
      <vt:lpstr>2.Feb</vt:lpstr>
      <vt:lpstr>3.March</vt:lpstr>
      <vt:lpstr>4.Apr</vt:lpstr>
      <vt:lpstr>5.May</vt:lpstr>
      <vt:lpstr>6.June</vt:lpstr>
      <vt:lpstr>7.Jul</vt:lpstr>
      <vt:lpstr>8.Aug</vt:lpstr>
      <vt:lpstr>9.Sep</vt:lpstr>
      <vt:lpstr>10.Oct</vt:lpstr>
      <vt:lpstr>11.Nov</vt:lpstr>
      <vt:lpstr>12.Dec</vt:lpstr>
      <vt:lpstr>13. In-Kind</vt:lpstr>
      <vt:lpstr>Auth Form</vt:lpstr>
      <vt:lpstr>'10.Oct'!Date</vt:lpstr>
      <vt:lpstr>'11.Nov'!Date</vt:lpstr>
      <vt:lpstr>'12.Dec'!Date</vt:lpstr>
      <vt:lpstr>'13. In-Kind'!Date</vt:lpstr>
      <vt:lpstr>'2.Feb'!Date</vt:lpstr>
      <vt:lpstr>'3.March'!Date</vt:lpstr>
      <vt:lpstr>'4.Apr'!Date</vt:lpstr>
      <vt:lpstr>'5.May'!Date</vt:lpstr>
      <vt:lpstr>'6.June'!Date</vt:lpstr>
      <vt:lpstr>'7.Jul'!Date</vt:lpstr>
      <vt:lpstr>'8.Aug'!Date</vt:lpstr>
      <vt:lpstr>'9.Sep'!Date</vt:lpstr>
      <vt:lpstr>Date</vt:lpstr>
      <vt:lpstr>'10.Oct'!PaidDate</vt:lpstr>
      <vt:lpstr>'11.Nov'!PaidDate</vt:lpstr>
      <vt:lpstr>'12.Dec'!PaidDate</vt:lpstr>
      <vt:lpstr>'13. In-Kind'!PaidDate</vt:lpstr>
      <vt:lpstr>'2.Feb'!PaidDate</vt:lpstr>
      <vt:lpstr>'3.March'!PaidDate</vt:lpstr>
      <vt:lpstr>'4.Apr'!PaidDate</vt:lpstr>
      <vt:lpstr>'5.May'!PaidDate</vt:lpstr>
      <vt:lpstr>'6.June'!PaidDate</vt:lpstr>
      <vt:lpstr>'7.Jul'!PaidDate</vt:lpstr>
      <vt:lpstr>'8.Aug'!PaidDate</vt:lpstr>
      <vt:lpstr>'9.Sep'!PaidDate</vt:lpstr>
      <vt:lpstr>PaidDate</vt:lpstr>
      <vt:lpstr>'10.Oct'!Print_Area</vt:lpstr>
      <vt:lpstr>'11.Nov'!Print_Area</vt:lpstr>
      <vt:lpstr>'12.Dec'!Print_Area</vt:lpstr>
      <vt:lpstr>'13. In-Kind'!Print_Area</vt:lpstr>
      <vt:lpstr>'2.Feb'!Print_Area</vt:lpstr>
      <vt:lpstr>'3.March'!Print_Area</vt:lpstr>
      <vt:lpstr>'4.Apr'!Print_Area</vt:lpstr>
      <vt:lpstr>'5.May'!Print_Area</vt:lpstr>
      <vt:lpstr>'6.June'!Print_Area</vt:lpstr>
      <vt:lpstr>'7.Jul'!Print_Area</vt:lpstr>
      <vt:lpstr>'8.Aug'!Print_Area</vt:lpstr>
      <vt:lpstr>'9.Sep'!Print_Area</vt:lpstr>
      <vt:lpstr>'1.Jan'!Print_Titles</vt:lpstr>
      <vt:lpstr>'10.Oct'!Print_Titles</vt:lpstr>
      <vt:lpstr>'11.Nov'!Print_Titles</vt:lpstr>
      <vt:lpstr>'12.Dec'!Print_Titles</vt:lpstr>
      <vt:lpstr>'13. In-Kind'!Print_Titles</vt:lpstr>
      <vt:lpstr>'2.Feb'!Print_Titles</vt:lpstr>
      <vt:lpstr>'3.March'!Print_Titles</vt:lpstr>
      <vt:lpstr>'3a. BudgetvsExpenditures'!Print_Titles</vt:lpstr>
      <vt:lpstr>'4.Apr'!Print_Titles</vt:lpstr>
      <vt:lpstr>'5.May'!Print_Titles</vt:lpstr>
      <vt:lpstr>'6.June'!Print_Titles</vt:lpstr>
      <vt:lpstr>'7.Jul'!Print_Titles</vt:lpstr>
      <vt:lpstr>'8.Aug'!Print_Titles</vt:lpstr>
      <vt:lpstr>'9.Sep'!Print_Titles</vt:lpstr>
      <vt:lpstr>'10.Oct'!TransNo</vt:lpstr>
      <vt:lpstr>'11.Nov'!TransNo</vt:lpstr>
      <vt:lpstr>'12.Dec'!TransNo</vt:lpstr>
      <vt:lpstr>'13. In-Kind'!TransNo</vt:lpstr>
      <vt:lpstr>'2.Feb'!TransNo</vt:lpstr>
      <vt:lpstr>'3.March'!TransNo</vt:lpstr>
      <vt:lpstr>'4.Apr'!TransNo</vt:lpstr>
      <vt:lpstr>'5.May'!TransNo</vt:lpstr>
      <vt:lpstr>'6.June'!TransNo</vt:lpstr>
      <vt:lpstr>'7.Jul'!TransNo</vt:lpstr>
      <vt:lpstr>'8.Aug'!TransNo</vt:lpstr>
      <vt:lpstr>'9.Sep'!TransNo</vt:lpstr>
      <vt:lpstr>TransNo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fidancerkini</dc:creator>
  <cp:keywords/>
  <dc:description/>
  <cp:lastModifiedBy>Fidan Çerkini</cp:lastModifiedBy>
  <cp:revision/>
  <cp:lastPrinted>2025-04-23T12:38:42Z</cp:lastPrinted>
  <dcterms:created xsi:type="dcterms:W3CDTF">2017-09-10T03:05:55Z</dcterms:created>
  <dcterms:modified xsi:type="dcterms:W3CDTF">2025-04-23T12:39:37Z</dcterms:modified>
  <cp:category/>
  <cp:contentStatus/>
</cp:coreProperties>
</file>